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30" windowWidth="11730" windowHeight="9795" tabRatio="806" activeTab="14"/>
  </bookViews>
  <sheets>
    <sheet name="2" sheetId="136" r:id="rId1"/>
    <sheet name="3" sheetId="177" r:id="rId2"/>
    <sheet name="4" sheetId="185" r:id="rId3"/>
    <sheet name="5" sheetId="129" r:id="rId4"/>
    <sheet name="6" sheetId="186" r:id="rId5"/>
    <sheet name="7" sheetId="145" r:id="rId6"/>
    <sheet name="8و9" sheetId="146" r:id="rId7"/>
    <sheet name="10" sheetId="130" r:id="rId8"/>
    <sheet name="11" sheetId="148" r:id="rId9"/>
    <sheet name="12" sheetId="175" r:id="rId10"/>
    <sheet name="13" sheetId="187" r:id="rId11"/>
    <sheet name="14" sheetId="204" r:id="rId12"/>
    <sheet name="15" sheetId="203" r:id="rId13"/>
    <sheet name="16" sheetId="202" r:id="rId14"/>
    <sheet name="17" sheetId="192" r:id="rId15"/>
    <sheet name="18" sheetId="205" r:id="rId16"/>
    <sheet name="19" sheetId="163" r:id="rId17"/>
    <sheet name="Sheet1" sheetId="182" r:id="rId18"/>
    <sheet name="Sheet2" sheetId="183" r:id="rId19"/>
  </sheets>
  <definedNames>
    <definedName name="_xlnm.Print_Area" localSheetId="7">'10'!$A$1:$I$28</definedName>
    <definedName name="_xlnm.Print_Area" localSheetId="8">'11'!$A$1:$K$16</definedName>
    <definedName name="_xlnm.Print_Area" localSheetId="9">'12'!$A$1:$Q$20</definedName>
    <definedName name="_xlnm.Print_Area" localSheetId="10">'13'!$A$1:$O$30</definedName>
    <definedName name="_xlnm.Print_Area" localSheetId="14">'17'!$A$1:$K$55</definedName>
    <definedName name="_xlnm.Print_Area" localSheetId="16">'19'!$A$1:$P$50</definedName>
    <definedName name="_xlnm.Print_Area" localSheetId="0">'2'!$A$6:$J$33</definedName>
    <definedName name="_xlnm.Print_Area" localSheetId="1">'3'!$A$2:$O$24</definedName>
    <definedName name="_xlnm.Print_Area" localSheetId="3">'5'!$A$1:$O$31</definedName>
    <definedName name="_xlnm.Print_Area" localSheetId="4">'6'!$A$1:$Q$23</definedName>
    <definedName name="_xlnm.Print_Area" localSheetId="5">'7'!$C$1:$J$24</definedName>
    <definedName name="_xlnm.Print_Area" localSheetId="6">'8و9'!$A$1:$L$42</definedName>
  </definedNames>
  <calcPr calcId="144525"/>
  <fileRecoveryPr autoRecover="0"/>
</workbook>
</file>

<file path=xl/calcChain.xml><?xml version="1.0" encoding="utf-8"?>
<calcChain xmlns="http://schemas.openxmlformats.org/spreadsheetml/2006/main">
  <c r="D22" i="205" l="1"/>
  <c r="G9" i="148"/>
  <c r="O19" i="129"/>
  <c r="O8" i="129"/>
  <c r="O9" i="129"/>
  <c r="O10" i="129"/>
  <c r="O11" i="129"/>
  <c r="O12" i="129"/>
  <c r="O13" i="129"/>
  <c r="O14" i="129"/>
  <c r="O15" i="129"/>
  <c r="O16" i="129"/>
  <c r="O17" i="129"/>
  <c r="O18" i="129"/>
  <c r="O7" i="129"/>
  <c r="E7" i="192" l="1"/>
  <c r="F7" i="192"/>
  <c r="G7" i="192"/>
  <c r="M9" i="177" l="1"/>
  <c r="M10" i="177"/>
  <c r="M11" i="177"/>
  <c r="M12" i="177"/>
  <c r="M13" i="177"/>
  <c r="M8" i="177"/>
  <c r="L9" i="177"/>
  <c r="L10" i="177"/>
  <c r="L11" i="177"/>
  <c r="L12" i="177"/>
  <c r="L13" i="177"/>
  <c r="K9" i="177"/>
  <c r="K10" i="177"/>
  <c r="K11" i="177"/>
  <c r="K12" i="177"/>
  <c r="K13" i="177"/>
  <c r="J9" i="177"/>
  <c r="J10" i="177"/>
  <c r="J11" i="177"/>
  <c r="J12" i="177"/>
  <c r="J13" i="177"/>
  <c r="L8" i="177"/>
  <c r="K8" i="177"/>
  <c r="J8" i="177"/>
  <c r="I9" i="177"/>
  <c r="I10" i="177"/>
  <c r="I11" i="177"/>
  <c r="I12" i="177"/>
  <c r="I13" i="177"/>
  <c r="I8" i="177"/>
  <c r="E13" i="177"/>
  <c r="E9" i="177"/>
  <c r="E10" i="177"/>
  <c r="E11" i="177"/>
  <c r="E12" i="177"/>
  <c r="E8" i="177"/>
  <c r="B23" i="185"/>
  <c r="C23" i="185"/>
  <c r="D23" i="185"/>
  <c r="E23" i="185"/>
  <c r="F23" i="185"/>
  <c r="G23" i="185"/>
  <c r="H23" i="185"/>
  <c r="J23" i="185"/>
  <c r="K23" i="185"/>
  <c r="L23" i="185"/>
  <c r="M23" i="185"/>
  <c r="N23" i="185"/>
  <c r="O23" i="185"/>
  <c r="H7" i="192" l="1"/>
  <c r="I7" i="192"/>
  <c r="J7" i="192"/>
  <c r="N6" i="202"/>
  <c r="O6" i="202"/>
  <c r="P6" i="202"/>
  <c r="Q6" i="202"/>
  <c r="N7" i="202"/>
  <c r="O7" i="202"/>
  <c r="P7" i="202"/>
  <c r="Q7" i="202"/>
  <c r="N8" i="202"/>
  <c r="O8" i="202"/>
  <c r="P8" i="202"/>
  <c r="Q8" i="202"/>
  <c r="N9" i="202"/>
  <c r="O9" i="202"/>
  <c r="P9" i="202"/>
  <c r="Q9" i="202"/>
  <c r="N10" i="202"/>
  <c r="O10" i="202"/>
  <c r="P10" i="202"/>
  <c r="Q10" i="202"/>
  <c r="Q5" i="202"/>
  <c r="P5" i="202"/>
  <c r="O5" i="202"/>
  <c r="N5" i="202"/>
  <c r="J8" i="203"/>
  <c r="J9" i="203"/>
  <c r="J7" i="203"/>
  <c r="I8" i="203"/>
  <c r="I9" i="203"/>
  <c r="I7" i="203"/>
  <c r="H8" i="203"/>
  <c r="H9" i="203"/>
  <c r="H7" i="203"/>
  <c r="M6" i="204"/>
  <c r="M7" i="204"/>
  <c r="M8" i="204"/>
  <c r="M9" i="204"/>
  <c r="M10" i="204"/>
  <c r="M11" i="204"/>
  <c r="M12" i="204"/>
  <c r="M13" i="204"/>
  <c r="M5" i="204"/>
  <c r="L6" i="204"/>
  <c r="L7" i="204"/>
  <c r="L8" i="204"/>
  <c r="L9" i="204"/>
  <c r="L10" i="204"/>
  <c r="L11" i="204"/>
  <c r="L12" i="204"/>
  <c r="L13" i="204"/>
  <c r="L5" i="204"/>
  <c r="K6" i="204"/>
  <c r="K7" i="204"/>
  <c r="K8" i="204"/>
  <c r="K9" i="204"/>
  <c r="K10" i="204"/>
  <c r="K11" i="204"/>
  <c r="K12" i="204"/>
  <c r="K13" i="204"/>
  <c r="K5" i="204"/>
  <c r="J6" i="204"/>
  <c r="J7" i="204"/>
  <c r="J8" i="204"/>
  <c r="J9" i="204"/>
  <c r="J10" i="204"/>
  <c r="J11" i="204"/>
  <c r="J12" i="204"/>
  <c r="J13" i="204"/>
  <c r="J5" i="204"/>
  <c r="E14" i="204"/>
  <c r="D14" i="204"/>
  <c r="C14" i="204"/>
  <c r="B14" i="204"/>
  <c r="F14" i="204"/>
  <c r="J14" i="204" s="1"/>
  <c r="G14" i="204"/>
  <c r="K14" i="204" s="1"/>
  <c r="H14" i="204"/>
  <c r="L14" i="204" s="1"/>
  <c r="I14" i="204"/>
  <c r="M14" i="204" s="1"/>
  <c r="G9" i="187"/>
  <c r="F9" i="187"/>
  <c r="E9" i="187"/>
  <c r="D9" i="187"/>
  <c r="C9" i="187"/>
  <c r="B9" i="187"/>
  <c r="B21" i="130"/>
  <c r="I19" i="145"/>
  <c r="K20" i="186" l="1"/>
  <c r="K19" i="186"/>
  <c r="K18" i="186"/>
  <c r="K17" i="186"/>
  <c r="K16" i="186"/>
  <c r="K15" i="186"/>
  <c r="K14" i="186"/>
  <c r="K13" i="186"/>
  <c r="K12" i="186"/>
  <c r="K11" i="186"/>
  <c r="K10" i="186"/>
  <c r="K9" i="186"/>
  <c r="K8" i="186"/>
  <c r="K7" i="186"/>
  <c r="K6" i="186"/>
  <c r="C20" i="186"/>
  <c r="C19" i="186"/>
  <c r="C18" i="186"/>
  <c r="C17" i="186"/>
  <c r="C16" i="186"/>
  <c r="C15" i="186"/>
  <c r="C14" i="186"/>
  <c r="C13" i="186"/>
  <c r="C12" i="186"/>
  <c r="C11" i="186"/>
  <c r="C10" i="186"/>
  <c r="C9" i="186"/>
  <c r="C8" i="186"/>
  <c r="C7" i="186"/>
  <c r="C21" i="186" s="1"/>
  <c r="C6" i="186"/>
  <c r="G21" i="186"/>
  <c r="I21" i="186"/>
  <c r="N8" i="129" l="1"/>
  <c r="N9" i="129"/>
  <c r="N10" i="129"/>
  <c r="N11" i="129"/>
  <c r="N12" i="129"/>
  <c r="N13" i="129"/>
  <c r="N14" i="129"/>
  <c r="N15" i="129"/>
  <c r="N16" i="129"/>
  <c r="N17" i="129"/>
  <c r="N18" i="129"/>
  <c r="N19" i="129"/>
  <c r="N7" i="129"/>
  <c r="M11" i="202" l="1"/>
  <c r="L11" i="202"/>
  <c r="K11" i="202"/>
  <c r="I11" i="202"/>
  <c r="E11" i="202"/>
  <c r="D11" i="202"/>
  <c r="C11" i="202"/>
  <c r="B11" i="202"/>
  <c r="G9" i="203"/>
  <c r="F9" i="203"/>
  <c r="C9" i="203"/>
  <c r="D9" i="203"/>
  <c r="Q11" i="202" l="1"/>
  <c r="B9" i="203"/>
  <c r="K21" i="186" l="1"/>
  <c r="H11" i="202"/>
  <c r="P11" i="202" s="1"/>
  <c r="H18" i="175"/>
  <c r="J11" i="202" l="1"/>
  <c r="G11" i="202"/>
  <c r="O11" i="202" s="1"/>
  <c r="F11" i="202"/>
  <c r="N11" i="202" s="1"/>
  <c r="K18" i="175"/>
  <c r="L18" i="175"/>
  <c r="M18" i="175"/>
  <c r="J18" i="175"/>
  <c r="I18" i="175"/>
  <c r="F18" i="175"/>
  <c r="G18" i="175"/>
  <c r="B18" i="175"/>
  <c r="C18" i="175"/>
  <c r="D18" i="175"/>
  <c r="E18" i="175"/>
  <c r="B25" i="146"/>
  <c r="C25" i="146"/>
  <c r="D25" i="146"/>
  <c r="E25" i="146"/>
  <c r="G25" i="146"/>
  <c r="H25" i="146"/>
  <c r="I25" i="146"/>
  <c r="B11" i="146"/>
  <c r="E12" i="146"/>
  <c r="B14" i="177" l="1"/>
  <c r="C14" i="177"/>
  <c r="D14" i="177"/>
  <c r="F14" i="177"/>
  <c r="G14" i="177"/>
  <c r="H14" i="177"/>
  <c r="J14" i="177" l="1"/>
  <c r="K14" i="177"/>
  <c r="I14" i="177"/>
  <c r="L14" i="177"/>
  <c r="E14" i="177"/>
  <c r="C12" i="146"/>
  <c r="M14" i="177" l="1"/>
  <c r="B7" i="192"/>
  <c r="C7" i="192"/>
  <c r="D7" i="192"/>
  <c r="J24" i="136" l="1"/>
  <c r="I17" i="136"/>
  <c r="J17" i="136"/>
  <c r="I18" i="136"/>
  <c r="J18" i="136"/>
  <c r="I19" i="136"/>
  <c r="J19" i="136"/>
  <c r="I20" i="136"/>
  <c r="J20" i="136"/>
  <c r="I21" i="136"/>
  <c r="J21" i="136"/>
</calcChain>
</file>

<file path=xl/sharedStrings.xml><?xml version="1.0" encoding="utf-8"?>
<sst xmlns="http://schemas.openxmlformats.org/spreadsheetml/2006/main" count="522" uniqueCount="165">
  <si>
    <t>المجموع</t>
  </si>
  <si>
    <t>نينوى</t>
  </si>
  <si>
    <t>صلاح الدين</t>
  </si>
  <si>
    <t>ديالى</t>
  </si>
  <si>
    <t>بغداد</t>
  </si>
  <si>
    <t>الانبار</t>
  </si>
  <si>
    <t>بابل</t>
  </si>
  <si>
    <t>كربلاء</t>
  </si>
  <si>
    <t>النجف</t>
  </si>
  <si>
    <t>القادسية</t>
  </si>
  <si>
    <t>المثنى</t>
  </si>
  <si>
    <t>ذي قار</t>
  </si>
  <si>
    <t>واسط</t>
  </si>
  <si>
    <t>ميسان</t>
  </si>
  <si>
    <t>البصرة</t>
  </si>
  <si>
    <t>المحافظــــــــة</t>
  </si>
  <si>
    <t>العدد</t>
  </si>
  <si>
    <t>الكلفة</t>
  </si>
  <si>
    <t>إجازات الترميم **</t>
  </si>
  <si>
    <t>*</t>
  </si>
  <si>
    <t>**</t>
  </si>
  <si>
    <t>***</t>
  </si>
  <si>
    <t>بناء جديد</t>
  </si>
  <si>
    <t>إضافة بناء</t>
  </si>
  <si>
    <t>تحوير في البناء</t>
  </si>
  <si>
    <t>ترميم</t>
  </si>
  <si>
    <t>هدم واعادة بناء</t>
  </si>
  <si>
    <t>مساحة الارض (م²)</t>
  </si>
  <si>
    <t>مساحة البناء (م²)</t>
  </si>
  <si>
    <t>الكلفة ( ألف دينار )</t>
  </si>
  <si>
    <t>الطابوق</t>
  </si>
  <si>
    <t>الحجر</t>
  </si>
  <si>
    <t>البلوك</t>
  </si>
  <si>
    <t>الثرمستون</t>
  </si>
  <si>
    <t>أخرى</t>
  </si>
  <si>
    <t xml:space="preserve">الكلفة </t>
  </si>
  <si>
    <t>سياج</t>
  </si>
  <si>
    <t>كركوك</t>
  </si>
  <si>
    <t>NUMBER OF BUILDING PERMITS FOR PRIVATE SECTOR AND THE ESTIMATED COST FOR RESIDENTIAL BUILDINGS* FOR THE YEAR 2006</t>
  </si>
  <si>
    <t>عدد الطوابق</t>
  </si>
  <si>
    <t>عدد الغرف</t>
  </si>
  <si>
    <t>عدد الدكاكين</t>
  </si>
  <si>
    <t>كانون الثاني</t>
  </si>
  <si>
    <t>شباط</t>
  </si>
  <si>
    <t>اذار</t>
  </si>
  <si>
    <t>نيسان</t>
  </si>
  <si>
    <t>ايار</t>
  </si>
  <si>
    <t>حزيران</t>
  </si>
  <si>
    <t>تموز</t>
  </si>
  <si>
    <t>اب</t>
  </si>
  <si>
    <t>ايلول</t>
  </si>
  <si>
    <t>تشرين الاول</t>
  </si>
  <si>
    <t>تشرين الثاني</t>
  </si>
  <si>
    <t>كانون الاول</t>
  </si>
  <si>
    <t>عدد الشقق</t>
  </si>
  <si>
    <t>الاشهر</t>
  </si>
  <si>
    <t>الكلفة (ألف دينار )</t>
  </si>
  <si>
    <t xml:space="preserve"> جدول رقم (4) </t>
  </si>
  <si>
    <t xml:space="preserve">جدول رقم (8) </t>
  </si>
  <si>
    <t>جديد</t>
  </si>
  <si>
    <t>دور سكن</t>
  </si>
  <si>
    <t xml:space="preserve">العمارات السكنية </t>
  </si>
  <si>
    <t>العمارات التجارية</t>
  </si>
  <si>
    <t>الابنية الصناعية</t>
  </si>
  <si>
    <t>الابنية التجارية</t>
  </si>
  <si>
    <t>مجموع الابنية الصناعية</t>
  </si>
  <si>
    <t>نوع البناء</t>
  </si>
  <si>
    <t>نوع الاستخدام</t>
  </si>
  <si>
    <t>***السنة</t>
  </si>
  <si>
    <t>الديوانية</t>
  </si>
  <si>
    <t>إضافة وتحوير</t>
  </si>
  <si>
    <t>جدول رقم (3)</t>
  </si>
  <si>
    <t>**بضمنها السياج</t>
  </si>
  <si>
    <t>المحافظـــــة</t>
  </si>
  <si>
    <t>إجازات البناءالجديد والاضافة والتحوير *</t>
  </si>
  <si>
    <t>المحافظــــة</t>
  </si>
  <si>
    <t>(الكلفة : الف دينار )</t>
  </si>
  <si>
    <t>(الكلفة : الف دينار)</t>
  </si>
  <si>
    <t xml:space="preserve">***لا تتضمن محافظات إقليم كردستان </t>
  </si>
  <si>
    <t xml:space="preserve"> </t>
  </si>
  <si>
    <t>كلفة المتر المربع</t>
  </si>
  <si>
    <t xml:space="preserve">تحوير في البناء </t>
  </si>
  <si>
    <t>فنادق ومطاعم وكازينوهات</t>
  </si>
  <si>
    <t xml:space="preserve">المحافظــــــــة </t>
  </si>
  <si>
    <t>المحافظة</t>
  </si>
  <si>
    <t>جدول  ( 6 )</t>
  </si>
  <si>
    <t>جدول  ( 8 )</t>
  </si>
  <si>
    <t>جدول  ( 9 )</t>
  </si>
  <si>
    <t>جدول  (10)</t>
  </si>
  <si>
    <t>مجموع الابنية التجارية</t>
  </si>
  <si>
    <t>مساحة الارض
م2</t>
  </si>
  <si>
    <t>مساحة البناء
م2</t>
  </si>
  <si>
    <t>دكاكين</t>
  </si>
  <si>
    <t xml:space="preserve"> المجموع                                             </t>
  </si>
  <si>
    <t>معامل</t>
  </si>
  <si>
    <t>هذا الجدول لايشمل أبنية السياج والترميم .</t>
  </si>
  <si>
    <t xml:space="preserve">*بضمنها الأبنية الجديدة والهدم واعادة بناء , الإضافة والتحوير </t>
  </si>
  <si>
    <t>البناء الجديد يشمل الابنية الجديدة (جديد + هدم واعادة بناء ) اما اضافة بناء فيشمل( الإضافة +التحوير ) .</t>
  </si>
  <si>
    <t>جدول  (11)</t>
  </si>
  <si>
    <t>جدول (14)</t>
  </si>
  <si>
    <t xml:space="preserve">                                                   جدول (2)</t>
  </si>
  <si>
    <t>جدول (2)</t>
  </si>
  <si>
    <t xml:space="preserve">         جدول  ( 5 ) </t>
  </si>
  <si>
    <t xml:space="preserve"> النسبة المئوية من العدد الكلي %</t>
  </si>
  <si>
    <t>(بناء جديد + هدم واعادة بناء)</t>
  </si>
  <si>
    <t>النسبة  المئوية من الكلفة  الكلية %</t>
  </si>
  <si>
    <t>عدد الدككاكين</t>
  </si>
  <si>
    <t>ابنية تجارية اخرى</t>
  </si>
  <si>
    <t xml:space="preserve">ابنية خدمية </t>
  </si>
  <si>
    <t>ابنية صناعية اخرى</t>
  </si>
  <si>
    <t>ابنية صحية</t>
  </si>
  <si>
    <t>جدول رقم ( 3 )</t>
  </si>
  <si>
    <t>جدول رقم ( 4 )</t>
  </si>
  <si>
    <t>الكلفة : ( الف دينار )</t>
  </si>
  <si>
    <t xml:space="preserve">اضافة بناء </t>
  </si>
  <si>
    <t xml:space="preserve">هدم واعادة بناء </t>
  </si>
  <si>
    <t xml:space="preserve">المحافظة </t>
  </si>
  <si>
    <t xml:space="preserve">المثنى </t>
  </si>
  <si>
    <t xml:space="preserve">ميسان </t>
  </si>
  <si>
    <t xml:space="preserve">(الكلفة الف دينار) </t>
  </si>
  <si>
    <t xml:space="preserve">             جدول ( 18)</t>
  </si>
  <si>
    <t xml:space="preserve">      جدول  ( 19 )</t>
  </si>
  <si>
    <r>
      <t>مساحة البناء م</t>
    </r>
    <r>
      <rPr>
        <b/>
        <sz val="14"/>
        <rFont val="Arial"/>
        <family val="2"/>
      </rPr>
      <t>2</t>
    </r>
  </si>
  <si>
    <t xml:space="preserve">المجموع                                             </t>
  </si>
  <si>
    <t xml:space="preserve"> جدول ( 7 )</t>
  </si>
  <si>
    <t>جدول (12)</t>
  </si>
  <si>
    <t xml:space="preserve">                                 </t>
  </si>
  <si>
    <t xml:space="preserve">                                                                                         </t>
  </si>
  <si>
    <t>جدول ( 13 )</t>
  </si>
  <si>
    <t xml:space="preserve">                                                                                      </t>
  </si>
  <si>
    <t xml:space="preserve">                                             </t>
  </si>
  <si>
    <t>جدول (17 )</t>
  </si>
  <si>
    <t xml:space="preserve"> (الكلفة:الف دينار)</t>
  </si>
  <si>
    <t>(الكلفة:الف دينار)</t>
  </si>
  <si>
    <t xml:space="preserve">النجف </t>
  </si>
  <si>
    <t>جدول (16)</t>
  </si>
  <si>
    <t>ورشات تصليح</t>
  </si>
  <si>
    <t xml:space="preserve">مجموع الابنية الصناعية </t>
  </si>
  <si>
    <t xml:space="preserve">مجموع الابنية الخدمية والصحية </t>
  </si>
  <si>
    <t>جدول رقم ( 15 )</t>
  </si>
  <si>
    <t>المحافظــــــة</t>
  </si>
  <si>
    <t xml:space="preserve">     عدد اجازات البناءالممنوحة للقطاع الخاص والكلفة التخمينية للابنية التجارية (اضافة وتحوير) حسب المحافظات لسنة 2020   (الكلفة:الف دينار)                     </t>
  </si>
  <si>
    <t xml:space="preserve">المؤشرات الرئيسة لأجازات البناء الجديد والاضافة والتحوير حسب نوع البناء للقطاع الخاص لسنة 2020  </t>
  </si>
  <si>
    <t>عدد اجازات البناء الممنوحة للقطاع الخاص والكلفة التخمينية حسب نوع البناء والمحافظات لسنة 2020</t>
  </si>
  <si>
    <t xml:space="preserve">    عدد اجازات البناء الممنوحة للقطاع الخاص والكلفة التخمينية حسب الغرض من الاجازة والاشهر لسنة 2020 </t>
  </si>
  <si>
    <t xml:space="preserve"> عدد اجازات البناء الممنوحة للقطاع الخاص والكلفة التخمينية لدور السكن (أبنية جديدة )  حسب المحافظات لسنة 2020</t>
  </si>
  <si>
    <t xml:space="preserve"> عدد اجازات البناء الممنوحة للقطاع الخاص والكلفة التخمينية لدور السكن  ( أضافة وتحوير )  حسب المحافظات لسنة 2020</t>
  </si>
  <si>
    <t xml:space="preserve"> عدد اجازات البناء الممنوحة للقطاع الخاص والكلفة التخمينية للعمارات السكنية  (أبنية جديدة ) حسب المحافظات لسنة 2020</t>
  </si>
  <si>
    <t xml:space="preserve"> عدد اجازات البناء الممنوحة للقطاع الخاص والكلفة التخمينية للعمارات التجارية ( أبنية جديدة ) حسب المحافظات لسنة 2020</t>
  </si>
  <si>
    <t xml:space="preserve"> عدد اجازات البناء الممنوحة للقطاع الخاص والكلفة التخمينية للعمارات التجارية  ( أضافة وتحوير ) حسب المحافظات لسنة 2020</t>
  </si>
  <si>
    <t xml:space="preserve">     عدد اجازات البناءالممنوحة للقطاع الخاص والكلفة التخمينية للابنية التجارية (ابنية  جديدة) حسب المحافظات لسنة 2020   </t>
  </si>
  <si>
    <t xml:space="preserve"> عدد اجازات  البناء الممنوحة للقطاع الخاص والكلفة التخمينية للابنية الخدمية والصحية (اضافة وتحوير) حسب المحافظات لسنة 2020 </t>
  </si>
  <si>
    <t xml:space="preserve">     عدد اجازات البناءالممنوحة للقطاع الخاص والكلفة التخمينية للابنية الصناعية (ابنية  جديدة) حسب المحافظات لسنة 2020   </t>
  </si>
  <si>
    <t xml:space="preserve">    عدد اجازات  البناء الممنوحة للقطاع الخاص والكلفة التخمينية للابنية الصناعية (اضافة وتحوير) حسب المحافظات لسنة 2020               </t>
  </si>
  <si>
    <t xml:space="preserve">  عدد اجازات البناء الممنوحة للقطاع الخاص والكلفة التخمينية لدورالسكن ( جديد )  حسب نوع مادة البناء والمحافظات لسنة 2020            </t>
  </si>
  <si>
    <t xml:space="preserve">عدد اجازات البناء الممنوحة للقطاع الخاص والكلفة التخمينية لدور السكن ( أضافة وتحوير ) حسب نوع مادة البناء  والمحافظات لسنة 2020 </t>
  </si>
  <si>
    <t xml:space="preserve">ذي قار </t>
  </si>
  <si>
    <t>المؤشرات الرئيسة لعدد وكلفة اجازات البناء والترميم الممنوحة للقطاع الخاص  للسنوات ( 2010- 2020 )</t>
  </si>
  <si>
    <t xml:space="preserve">الابنية الخدمية والصحية </t>
  </si>
  <si>
    <t>شكل (1)</t>
  </si>
  <si>
    <t xml:space="preserve">                                     عدد اجازات البناء والترميم الممنوحة للقطاع الخاص  للسنوات ( 2010- 2020 )</t>
  </si>
  <si>
    <t>شكل المقدمة</t>
  </si>
  <si>
    <t xml:space="preserve"> عدد اجازات البناء الممنوحة للقطاع الخاص والكلفة التخمينية للابنية الخدمية والصحية (ابنية جديدة) حسب المحافظات لسنة 2020  (الكلفة:الف دينار)  </t>
  </si>
  <si>
    <t xml:space="preserve">المحافظـــة </t>
  </si>
  <si>
    <t xml:space="preserve"> عدد اجازات البناء الممنوحة للقطاع الخاص والكلفة التخمينية للعمارات السكنية  (أضافة وتحوير) حسب المحافظات لسنة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</si>
</sst>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#,##0.0"/>
  </numFmts>
  <fonts count="63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178"/>
    </font>
    <font>
      <b/>
      <sz val="12"/>
      <name val="Arial"/>
      <family val="2"/>
      <charset val="178"/>
    </font>
    <font>
      <b/>
      <sz val="11"/>
      <name val="Arial"/>
      <family val="2"/>
      <charset val="178"/>
    </font>
    <font>
      <sz val="10"/>
      <name val="Arial"/>
      <family val="2"/>
      <charset val="178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  <charset val="178"/>
    </font>
    <font>
      <sz val="14"/>
      <name val="Arial"/>
      <family val="2"/>
      <charset val="178"/>
    </font>
    <font>
      <sz val="12"/>
      <name val="Arial"/>
      <family val="2"/>
      <charset val="178"/>
    </font>
    <font>
      <b/>
      <sz val="22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4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22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b/>
      <sz val="20"/>
      <color theme="1"/>
      <name val="Arial"/>
      <family val="2"/>
    </font>
    <font>
      <sz val="26"/>
      <name val="Arial"/>
      <family val="2"/>
    </font>
    <font>
      <sz val="36"/>
      <color theme="1"/>
      <name val="Calibri"/>
      <family val="2"/>
      <scheme val="minor"/>
    </font>
    <font>
      <b/>
      <sz val="24"/>
      <color theme="1"/>
      <name val="Arial"/>
      <family val="2"/>
    </font>
    <font>
      <sz val="20"/>
      <name val="Arial"/>
      <family val="2"/>
    </font>
    <font>
      <b/>
      <sz val="26"/>
      <color theme="1"/>
      <name val="Calibri"/>
      <family val="2"/>
      <scheme val="minor"/>
    </font>
    <font>
      <sz val="26"/>
      <name val="Calibri"/>
      <family val="2"/>
      <scheme val="minor"/>
    </font>
    <font>
      <b/>
      <sz val="26"/>
      <name val="Calibri"/>
      <family val="2"/>
      <scheme val="minor"/>
    </font>
    <font>
      <b/>
      <sz val="24"/>
      <name val="Calibri"/>
      <family val="2"/>
      <scheme val="minor"/>
    </font>
    <font>
      <sz val="24"/>
      <color theme="7" tint="0.79998168889431442"/>
      <name val="Calibri"/>
      <family val="2"/>
      <scheme val="minor"/>
    </font>
    <font>
      <sz val="24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name val="Arial"/>
      <family val="2"/>
    </font>
    <font>
      <b/>
      <sz val="24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sz val="36"/>
      <name val="Calibri"/>
      <family val="2"/>
      <scheme val="minor"/>
    </font>
    <font>
      <b/>
      <sz val="3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7" fillId="0" borderId="0"/>
    <xf numFmtId="0" fontId="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37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3" fillId="0" borderId="0"/>
    <xf numFmtId="0" fontId="2" fillId="0" borderId="0"/>
    <xf numFmtId="0" fontId="1" fillId="0" borderId="0"/>
    <xf numFmtId="0" fontId="2" fillId="0" borderId="0"/>
  </cellStyleXfs>
  <cellXfs count="489">
    <xf numFmtId="0" fontId="0" fillId="0" borderId="0" xfId="0"/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justify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applyAlignment="1">
      <alignment horizontal="right"/>
    </xf>
    <xf numFmtId="0" fontId="12" fillId="0" borderId="6" xfId="0" applyFont="1" applyBorder="1" applyAlignment="1">
      <alignment horizontal="left"/>
    </xf>
    <xf numFmtId="0" fontId="17" fillId="0" borderId="0" xfId="0" applyFont="1" applyAlignment="1">
      <alignment vertical="center" wrapText="1"/>
    </xf>
    <xf numFmtId="0" fontId="18" fillId="0" borderId="0" xfId="0" applyFont="1"/>
    <xf numFmtId="0" fontId="14" fillId="0" borderId="0" xfId="0" applyFont="1" applyAlignment="1">
      <alignment horizontal="center" vertical="center" wrapText="1"/>
    </xf>
    <xf numFmtId="0" fontId="0" fillId="2" borderId="0" xfId="0" applyFill="1"/>
    <xf numFmtId="0" fontId="21" fillId="0" borderId="0" xfId="0" applyFont="1" applyAlignment="1">
      <alignment vertical="center" wrapText="1"/>
    </xf>
    <xf numFmtId="0" fontId="14" fillId="0" borderId="0" xfId="0" applyFont="1"/>
    <xf numFmtId="0" fontId="0" fillId="2" borderId="0" xfId="0" applyFill="1" applyAlignment="1">
      <alignment vertical="center" wrapText="1"/>
    </xf>
    <xf numFmtId="0" fontId="14" fillId="3" borderId="0" xfId="0" applyFont="1" applyFill="1"/>
    <xf numFmtId="0" fontId="7" fillId="0" borderId="10" xfId="0" applyFont="1" applyBorder="1" applyAlignment="1">
      <alignment horizontal="left" vertical="center" wrapText="1"/>
    </xf>
    <xf numFmtId="0" fontId="0" fillId="0" borderId="10" xfId="0" applyBorder="1"/>
    <xf numFmtId="0" fontId="14" fillId="0" borderId="0" xfId="0" applyFont="1" applyAlignment="1"/>
    <xf numFmtId="0" fontId="1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4" fontId="13" fillId="0" borderId="0" xfId="0" applyNumberFormat="1" applyFont="1" applyBorder="1" applyAlignment="1">
      <alignment horizontal="right" vertical="center" wrapText="1" readingOrder="2"/>
    </xf>
    <xf numFmtId="4" fontId="14" fillId="0" borderId="0" xfId="0" applyNumberFormat="1" applyFont="1"/>
    <xf numFmtId="4" fontId="14" fillId="0" borderId="0" xfId="0" applyNumberFormat="1" applyFont="1" applyBorder="1"/>
    <xf numFmtId="0" fontId="20" fillId="0" borderId="0" xfId="0" applyFont="1" applyAlignment="1">
      <alignment horizontal="right" vertical="center" wrapText="1"/>
    </xf>
    <xf numFmtId="3" fontId="14" fillId="0" borderId="0" xfId="0" applyNumberFormat="1" applyFont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/>
    <xf numFmtId="0" fontId="0" fillId="3" borderId="0" xfId="0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0" fontId="24" fillId="3" borderId="0" xfId="0" applyFont="1" applyFill="1"/>
    <xf numFmtId="0" fontId="24" fillId="2" borderId="0" xfId="0" applyFont="1" applyFill="1"/>
    <xf numFmtId="0" fontId="26" fillId="0" borderId="0" xfId="0" applyFont="1"/>
    <xf numFmtId="0" fontId="15" fillId="0" borderId="0" xfId="0" applyFont="1" applyAlignment="1">
      <alignment horizontal="right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/>
    <xf numFmtId="4" fontId="13" fillId="0" borderId="8" xfId="0" applyNumberFormat="1" applyFont="1" applyBorder="1" applyAlignment="1">
      <alignment horizontal="right" vertical="center" wrapText="1" readingOrder="2"/>
    </xf>
    <xf numFmtId="4" fontId="13" fillId="0" borderId="8" xfId="0" applyNumberFormat="1" applyFont="1" applyBorder="1" applyAlignment="1">
      <alignment horizontal="right" vertical="center" readingOrder="2"/>
    </xf>
    <xf numFmtId="4" fontId="13" fillId="0" borderId="0" xfId="0" applyNumberFormat="1" applyFont="1" applyBorder="1" applyAlignment="1">
      <alignment vertical="center" readingOrder="2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28" fillId="2" borderId="0" xfId="0" applyFont="1" applyFill="1" applyAlignment="1">
      <alignment horizontal="right" vertical="center" wrapText="1"/>
    </xf>
    <xf numFmtId="0" fontId="33" fillId="3" borderId="0" xfId="0" applyFont="1" applyFill="1" applyAlignment="1">
      <alignment vertical="center" wrapText="1"/>
    </xf>
    <xf numFmtId="0" fontId="35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Fill="1" applyBorder="1" applyAlignment="1">
      <alignment horizontal="center" vertical="justify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right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/>
    <xf numFmtId="0" fontId="36" fillId="0" borderId="0" xfId="0" applyFont="1" applyAlignment="1">
      <alignment horizontal="left"/>
    </xf>
    <xf numFmtId="0" fontId="34" fillId="0" borderId="0" xfId="0" applyFont="1" applyFill="1" applyAlignment="1">
      <alignment vertical="center" wrapText="1"/>
    </xf>
    <xf numFmtId="0" fontId="36" fillId="0" borderId="0" xfId="0" quotePrefix="1" applyFont="1"/>
    <xf numFmtId="0" fontId="10" fillId="2" borderId="0" xfId="0" applyFont="1" applyFill="1" applyAlignment="1">
      <alignment horizontal="center" vertical="justify" wrapText="1"/>
    </xf>
    <xf numFmtId="4" fontId="13" fillId="0" borderId="0" xfId="0" applyNumberFormat="1" applyFont="1" applyBorder="1" applyAlignment="1">
      <alignment horizontal="right" vertical="center" wrapText="1" readingOrder="2"/>
    </xf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2" fillId="0" borderId="0" xfId="0" applyFont="1" applyAlignment="1">
      <alignment vertical="center" wrapText="1"/>
    </xf>
    <xf numFmtId="0" fontId="32" fillId="3" borderId="0" xfId="0" applyFont="1" applyFill="1" applyAlignment="1">
      <alignment vertical="center" wrapText="1"/>
    </xf>
    <xf numFmtId="3" fontId="33" fillId="2" borderId="1" xfId="0" applyNumberFormat="1" applyFont="1" applyFill="1" applyBorder="1" applyAlignment="1">
      <alignment vertical="center" wrapText="1"/>
    </xf>
    <xf numFmtId="0" fontId="24" fillId="0" borderId="0" xfId="0" applyFont="1"/>
    <xf numFmtId="0" fontId="33" fillId="3" borderId="6" xfId="0" applyFont="1" applyFill="1" applyBorder="1" applyAlignment="1">
      <alignment vertical="center" wrapText="1"/>
    </xf>
    <xf numFmtId="0" fontId="33" fillId="3" borderId="0" xfId="0" applyFont="1" applyFill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3" borderId="6" xfId="0" applyFont="1" applyFill="1" applyBorder="1" applyAlignment="1">
      <alignment horizontal="right" vertical="center" wrapText="1"/>
    </xf>
    <xf numFmtId="0" fontId="33" fillId="4" borderId="6" xfId="0" applyFont="1" applyFill="1" applyBorder="1" applyAlignment="1">
      <alignment vertical="center" wrapText="1"/>
    </xf>
    <xf numFmtId="0" fontId="32" fillId="0" borderId="8" xfId="0" applyFont="1" applyFill="1" applyBorder="1" applyAlignment="1">
      <alignment horizontal="center" vertical="justify" wrapText="1"/>
    </xf>
    <xf numFmtId="0" fontId="32" fillId="0" borderId="0" xfId="0" applyFont="1" applyFill="1" applyBorder="1" applyAlignment="1">
      <alignment horizontal="center" vertical="justify" wrapText="1"/>
    </xf>
    <xf numFmtId="0" fontId="32" fillId="0" borderId="13" xfId="0" applyFont="1" applyFill="1" applyBorder="1" applyAlignment="1">
      <alignment horizontal="center" vertical="justify" wrapText="1"/>
    </xf>
    <xf numFmtId="0" fontId="32" fillId="0" borderId="0" xfId="0" applyFont="1" applyFill="1" applyAlignment="1">
      <alignment horizontal="center" vertical="justify" wrapText="1"/>
    </xf>
    <xf numFmtId="0" fontId="32" fillId="0" borderId="1" xfId="0" applyFont="1" applyFill="1" applyBorder="1" applyAlignment="1">
      <alignment horizontal="center" vertical="justify" wrapText="1"/>
    </xf>
    <xf numFmtId="0" fontId="32" fillId="0" borderId="2" xfId="0" applyFont="1" applyFill="1" applyBorder="1" applyAlignment="1">
      <alignment horizontal="center" vertical="justify" wrapText="1"/>
    </xf>
    <xf numFmtId="3" fontId="33" fillId="3" borderId="1" xfId="0" applyNumberFormat="1" applyFont="1" applyFill="1" applyBorder="1" applyAlignment="1">
      <alignment vertical="center" wrapText="1"/>
    </xf>
    <xf numFmtId="0" fontId="32" fillId="0" borderId="14" xfId="0" applyFont="1" applyFill="1" applyBorder="1" applyAlignment="1">
      <alignment horizontal="center" vertical="justify" wrapText="1"/>
    </xf>
    <xf numFmtId="0" fontId="32" fillId="0" borderId="15" xfId="0" applyFont="1" applyFill="1" applyBorder="1" applyAlignment="1">
      <alignment horizontal="center" vertical="justify" wrapText="1"/>
    </xf>
    <xf numFmtId="0" fontId="32" fillId="2" borderId="0" xfId="0" applyFont="1" applyFill="1" applyBorder="1" applyAlignment="1">
      <alignment horizontal="center" vertical="justify" wrapText="1"/>
    </xf>
    <xf numFmtId="0" fontId="23" fillId="3" borderId="0" xfId="0" applyFont="1" applyFill="1"/>
    <xf numFmtId="4" fontId="23" fillId="2" borderId="10" xfId="0" applyNumberFormat="1" applyFont="1" applyFill="1" applyBorder="1" applyAlignment="1">
      <alignment horizontal="right" vertical="center" wrapText="1"/>
    </xf>
    <xf numFmtId="3" fontId="40" fillId="2" borderId="10" xfId="0" applyNumberFormat="1" applyFont="1" applyFill="1" applyBorder="1" applyAlignment="1">
      <alignment horizontal="center" vertical="center"/>
    </xf>
    <xf numFmtId="0" fontId="24" fillId="3" borderId="0" xfId="0" applyFont="1" applyFill="1" applyAlignment="1"/>
    <xf numFmtId="0" fontId="24" fillId="3" borderId="0" xfId="0" applyFont="1" applyFill="1" applyAlignment="1">
      <alignment horizontal="right"/>
    </xf>
    <xf numFmtId="0" fontId="25" fillId="3" borderId="0" xfId="0" applyFont="1" applyFill="1"/>
    <xf numFmtId="0" fontId="25" fillId="2" borderId="4" xfId="0" applyFont="1" applyFill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right" vertical="center" readingOrder="2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3" fillId="2" borderId="2" xfId="0" applyFont="1" applyFill="1" applyBorder="1" applyAlignment="1">
      <alignment vertical="center" wrapText="1"/>
    </xf>
    <xf numFmtId="3" fontId="23" fillId="3" borderId="1" xfId="0" applyNumberFormat="1" applyFont="1" applyFill="1" applyBorder="1" applyAlignment="1">
      <alignment vertical="center" wrapText="1"/>
    </xf>
    <xf numFmtId="3" fontId="23" fillId="2" borderId="1" xfId="0" applyNumberFormat="1" applyFont="1" applyFill="1" applyBorder="1" applyAlignment="1">
      <alignment vertical="center" wrapText="1"/>
    </xf>
    <xf numFmtId="0" fontId="35" fillId="0" borderId="0" xfId="0" applyFont="1" applyAlignment="1"/>
    <xf numFmtId="3" fontId="33" fillId="2" borderId="0" xfId="0" applyNumberFormat="1" applyFont="1" applyFill="1" applyBorder="1" applyAlignment="1">
      <alignment vertical="center" wrapText="1"/>
    </xf>
    <xf numFmtId="3" fontId="33" fillId="2" borderId="2" xfId="0" applyNumberFormat="1" applyFont="1" applyFill="1" applyBorder="1" applyAlignment="1">
      <alignment vertical="center" wrapText="1"/>
    </xf>
    <xf numFmtId="3" fontId="33" fillId="3" borderId="10" xfId="0" applyNumberFormat="1" applyFont="1" applyFill="1" applyBorder="1" applyAlignment="1">
      <alignment vertical="center" wrapText="1"/>
    </xf>
    <xf numFmtId="3" fontId="13" fillId="0" borderId="0" xfId="0" applyNumberFormat="1" applyFont="1" applyBorder="1" applyAlignment="1">
      <alignment horizontal="right"/>
    </xf>
    <xf numFmtId="0" fontId="6" fillId="0" borderId="0" xfId="2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6" fillId="2" borderId="0" xfId="2" applyFill="1" applyAlignment="1">
      <alignment vertical="center" wrapText="1"/>
    </xf>
    <xf numFmtId="0" fontId="6" fillId="3" borderId="0" xfId="2" applyFill="1" applyAlignment="1">
      <alignment vertical="center" wrapText="1"/>
    </xf>
    <xf numFmtId="0" fontId="14" fillId="2" borderId="0" xfId="0" applyFont="1" applyFill="1"/>
    <xf numFmtId="0" fontId="33" fillId="2" borderId="0" xfId="0" applyFont="1" applyFill="1" applyBorder="1" applyAlignment="1">
      <alignment horizontal="right" vertical="center" wrapText="1"/>
    </xf>
    <xf numFmtId="0" fontId="23" fillId="0" borderId="0" xfId="0" applyFont="1" applyBorder="1"/>
    <xf numFmtId="0" fontId="23" fillId="3" borderId="1" xfId="0" applyFont="1" applyFill="1" applyBorder="1"/>
    <xf numFmtId="0" fontId="23" fillId="0" borderId="2" xfId="0" applyFont="1" applyFill="1" applyBorder="1"/>
    <xf numFmtId="0" fontId="23" fillId="0" borderId="1" xfId="0" applyFont="1" applyBorder="1"/>
    <xf numFmtId="0" fontId="23" fillId="3" borderId="18" xfId="0" applyFont="1" applyFill="1" applyBorder="1"/>
    <xf numFmtId="0" fontId="23" fillId="0" borderId="17" xfId="0" applyFont="1" applyBorder="1" applyAlignment="1">
      <alignment vertical="center"/>
    </xf>
    <xf numFmtId="0" fontId="23" fillId="3" borderId="13" xfId="0" applyFont="1" applyFill="1" applyBorder="1" applyAlignment="1">
      <alignment vertical="center"/>
    </xf>
    <xf numFmtId="0" fontId="23" fillId="3" borderId="13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3" fontId="34" fillId="2" borderId="0" xfId="0" applyNumberFormat="1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vertical="center" wrapText="1"/>
    </xf>
    <xf numFmtId="0" fontId="30" fillId="0" borderId="0" xfId="0" applyFont="1"/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2" applyFont="1" applyAlignment="1">
      <alignment vertical="center" wrapText="1"/>
    </xf>
    <xf numFmtId="3" fontId="41" fillId="5" borderId="0" xfId="0" applyNumberFormat="1" applyFont="1" applyFill="1" applyAlignment="1">
      <alignment horizontal="center" vertical="center" wrapText="1" readingOrder="1"/>
    </xf>
    <xf numFmtId="3" fontId="40" fillId="3" borderId="0" xfId="0" applyNumberFormat="1" applyFont="1" applyFill="1" applyAlignment="1">
      <alignment horizontal="center" vertical="center"/>
    </xf>
    <xf numFmtId="3" fontId="41" fillId="5" borderId="0" xfId="0" applyNumberFormat="1" applyFont="1" applyFill="1" applyAlignment="1">
      <alignment horizontal="center" vertical="center" wrapText="1"/>
    </xf>
    <xf numFmtId="0" fontId="23" fillId="0" borderId="0" xfId="0" applyFont="1" applyAlignment="1"/>
    <xf numFmtId="0" fontId="23" fillId="3" borderId="1" xfId="0" applyFont="1" applyFill="1" applyBorder="1" applyAlignment="1">
      <alignment vertical="center"/>
    </xf>
    <xf numFmtId="3" fontId="23" fillId="3" borderId="1" xfId="0" applyNumberFormat="1" applyFont="1" applyFill="1" applyBorder="1" applyAlignment="1">
      <alignment horizontal="right" vertical="center"/>
    </xf>
    <xf numFmtId="0" fontId="23" fillId="0" borderId="2" xfId="0" applyFont="1" applyFill="1" applyBorder="1" applyAlignment="1">
      <alignment vertical="center"/>
    </xf>
    <xf numFmtId="3" fontId="23" fillId="0" borderId="2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vertical="center"/>
    </xf>
    <xf numFmtId="3" fontId="23" fillId="0" borderId="1" xfId="0" applyNumberFormat="1" applyFont="1" applyBorder="1" applyAlignment="1">
      <alignment horizontal="right" vertical="center"/>
    </xf>
    <xf numFmtId="0" fontId="23" fillId="2" borderId="18" xfId="0" applyFont="1" applyFill="1" applyBorder="1" applyAlignment="1">
      <alignment vertical="center"/>
    </xf>
    <xf numFmtId="3" fontId="23" fillId="2" borderId="18" xfId="0" applyNumberFormat="1" applyFont="1" applyFill="1" applyBorder="1" applyAlignment="1">
      <alignment horizontal="right" vertical="center"/>
    </xf>
    <xf numFmtId="0" fontId="33" fillId="3" borderId="1" xfId="0" applyFont="1" applyFill="1" applyBorder="1" applyAlignment="1">
      <alignment horizontal="right" vertical="center" wrapText="1"/>
    </xf>
    <xf numFmtId="0" fontId="33" fillId="2" borderId="1" xfId="0" applyFont="1" applyFill="1" applyBorder="1" applyAlignment="1">
      <alignment horizontal="right" vertical="center" wrapText="1"/>
    </xf>
    <xf numFmtId="0" fontId="33" fillId="2" borderId="2" xfId="0" applyFont="1" applyFill="1" applyBorder="1" applyAlignment="1">
      <alignment horizontal="right" vertical="center" wrapText="1"/>
    </xf>
    <xf numFmtId="0" fontId="33" fillId="3" borderId="10" xfId="0" applyFont="1" applyFill="1" applyBorder="1" applyAlignment="1">
      <alignment horizontal="right" vertical="center" wrapText="1"/>
    </xf>
    <xf numFmtId="0" fontId="33" fillId="3" borderId="11" xfId="0" applyFont="1" applyFill="1" applyBorder="1" applyAlignment="1">
      <alignment horizontal="right" vertical="center" wrapText="1"/>
    </xf>
    <xf numFmtId="0" fontId="33" fillId="3" borderId="11" xfId="0" applyFont="1" applyFill="1" applyBorder="1" applyAlignment="1">
      <alignment horizontal="center" vertical="center" wrapText="1"/>
    </xf>
    <xf numFmtId="3" fontId="39" fillId="2" borderId="0" xfId="0" applyNumberFormat="1" applyFont="1" applyFill="1" applyBorder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3" fontId="25" fillId="3" borderId="1" xfId="0" applyNumberFormat="1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5" fillId="3" borderId="0" xfId="0" applyFont="1" applyFill="1" applyAlignment="1">
      <alignment vertical="center" wrapText="1"/>
    </xf>
    <xf numFmtId="0" fontId="43" fillId="3" borderId="0" xfId="0" applyFont="1" applyFill="1" applyAlignment="1">
      <alignment vertical="center" wrapText="1"/>
    </xf>
    <xf numFmtId="0" fontId="43" fillId="0" borderId="6" xfId="0" applyFont="1" applyFill="1" applyBorder="1" applyAlignment="1">
      <alignment horizontal="right" vertical="center"/>
    </xf>
    <xf numFmtId="0" fontId="45" fillId="3" borderId="0" xfId="0" applyFont="1" applyFill="1"/>
    <xf numFmtId="0" fontId="43" fillId="3" borderId="0" xfId="0" applyFont="1" applyFill="1" applyBorder="1" applyAlignment="1">
      <alignment vertical="center" wrapText="1"/>
    </xf>
    <xf numFmtId="0" fontId="43" fillId="2" borderId="12" xfId="0" applyFont="1" applyFill="1" applyBorder="1" applyAlignment="1">
      <alignment horizontal="right" vertical="center" wrapText="1"/>
    </xf>
    <xf numFmtId="0" fontId="43" fillId="2" borderId="12" xfId="0" applyFont="1" applyFill="1" applyBorder="1" applyAlignment="1">
      <alignment horizontal="center" vertical="center" wrapText="1"/>
    </xf>
    <xf numFmtId="0" fontId="43" fillId="3" borderId="0" xfId="0" applyFont="1" applyFill="1" applyBorder="1" applyAlignment="1">
      <alignment horizontal="right" vertical="center" wrapText="1"/>
    </xf>
    <xf numFmtId="3" fontId="43" fillId="3" borderId="15" xfId="0" applyNumberFormat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vertical="center" wrapText="1"/>
    </xf>
    <xf numFmtId="3" fontId="43" fillId="2" borderId="15" xfId="0" applyNumberFormat="1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vertical="center" wrapText="1"/>
    </xf>
    <xf numFmtId="0" fontId="43" fillId="2" borderId="10" xfId="0" applyFont="1" applyFill="1" applyBorder="1" applyAlignment="1">
      <alignment vertical="center" wrapText="1"/>
    </xf>
    <xf numFmtId="3" fontId="43" fillId="2" borderId="1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justify" wrapText="1"/>
    </xf>
    <xf numFmtId="0" fontId="17" fillId="0" borderId="0" xfId="0" applyFont="1" applyFill="1" applyAlignment="1">
      <alignment horizontal="center" vertical="justify" wrapText="1"/>
    </xf>
    <xf numFmtId="0" fontId="17" fillId="0" borderId="1" xfId="0" applyFont="1" applyFill="1" applyBorder="1" applyAlignment="1">
      <alignment horizontal="center" vertical="justify" wrapText="1"/>
    </xf>
    <xf numFmtId="0" fontId="23" fillId="0" borderId="1" xfId="0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0" fontId="14" fillId="0" borderId="8" xfId="0" applyFont="1" applyBorder="1" applyAlignment="1">
      <alignment horizontal="right" vertical="center" wrapText="1" readingOrder="2"/>
    </xf>
    <xf numFmtId="0" fontId="14" fillId="0" borderId="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3" fontId="41" fillId="5" borderId="0" xfId="0" applyNumberFormat="1" applyFont="1" applyFill="1" applyAlignment="1">
      <alignment horizontal="right" vertical="center" wrapText="1" readingOrder="1"/>
    </xf>
    <xf numFmtId="3" fontId="40" fillId="3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center"/>
    </xf>
    <xf numFmtId="0" fontId="21" fillId="0" borderId="0" xfId="0" applyFont="1"/>
    <xf numFmtId="3" fontId="23" fillId="0" borderId="0" xfId="0" applyNumberFormat="1" applyFont="1" applyBorder="1" applyAlignment="1">
      <alignment horizontal="right" vertical="center"/>
    </xf>
    <xf numFmtId="3" fontId="23" fillId="2" borderId="1" xfId="0" applyNumberFormat="1" applyFont="1" applyFill="1" applyBorder="1" applyAlignment="1">
      <alignment horizontal="right" vertical="center"/>
    </xf>
    <xf numFmtId="3" fontId="23" fillId="3" borderId="18" xfId="0" applyNumberFormat="1" applyFont="1" applyFill="1" applyBorder="1" applyAlignment="1">
      <alignment horizontal="right" vertical="center"/>
    </xf>
    <xf numFmtId="0" fontId="25" fillId="2" borderId="0" xfId="0" applyFont="1" applyFill="1" applyBorder="1" applyAlignment="1">
      <alignment horizontal="right" vertical="center" wrapText="1"/>
    </xf>
    <xf numFmtId="3" fontId="25" fillId="2" borderId="0" xfId="0" applyNumberFormat="1" applyFont="1" applyFill="1" applyBorder="1" applyAlignment="1">
      <alignment vertical="center" wrapText="1"/>
    </xf>
    <xf numFmtId="3" fontId="25" fillId="2" borderId="3" xfId="0" applyNumberFormat="1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center" wrapText="1"/>
    </xf>
    <xf numFmtId="3" fontId="25" fillId="2" borderId="2" xfId="0" applyNumberFormat="1" applyFont="1" applyFill="1" applyBorder="1" applyAlignment="1">
      <alignment vertical="center" wrapText="1"/>
    </xf>
    <xf numFmtId="0" fontId="25" fillId="3" borderId="5" xfId="0" applyFont="1" applyFill="1" applyBorder="1" applyAlignment="1">
      <alignment vertical="center" wrapText="1"/>
    </xf>
    <xf numFmtId="3" fontId="25" fillId="3" borderId="5" xfId="0" applyNumberFormat="1" applyFont="1" applyFill="1" applyBorder="1" applyAlignment="1">
      <alignment vertical="center" wrapText="1"/>
    </xf>
    <xf numFmtId="0" fontId="25" fillId="3" borderId="0" xfId="0" applyFont="1" applyFill="1" applyAlignment="1">
      <alignment vertical="center"/>
    </xf>
    <xf numFmtId="0" fontId="25" fillId="2" borderId="11" xfId="0" applyFont="1" applyFill="1" applyBorder="1" applyAlignment="1">
      <alignment horizontal="right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5" fillId="3" borderId="15" xfId="0" applyFont="1" applyFill="1" applyBorder="1" applyAlignment="1">
      <alignment vertical="center" wrapText="1"/>
    </xf>
    <xf numFmtId="3" fontId="25" fillId="3" borderId="15" xfId="0" applyNumberFormat="1" applyFont="1" applyFill="1" applyBorder="1" applyAlignment="1">
      <alignment vertical="center" wrapText="1"/>
    </xf>
    <xf numFmtId="0" fontId="1" fillId="0" borderId="0" xfId="40"/>
    <xf numFmtId="0" fontId="46" fillId="0" borderId="0" xfId="40" applyFont="1"/>
    <xf numFmtId="0" fontId="47" fillId="2" borderId="0" xfId="0" applyFont="1" applyFill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26" fillId="2" borderId="0" xfId="0" applyFont="1" applyFill="1" applyBorder="1" applyAlignment="1">
      <alignment vertical="center" wrapText="1"/>
    </xf>
    <xf numFmtId="0" fontId="47" fillId="3" borderId="12" xfId="0" applyFont="1" applyFill="1" applyBorder="1" applyAlignment="1">
      <alignment horizontal="right" vertical="center"/>
    </xf>
    <xf numFmtId="0" fontId="47" fillId="3" borderId="12" xfId="0" applyFont="1" applyFill="1" applyBorder="1" applyAlignment="1">
      <alignment horizontal="right" vertical="center" wrapText="1"/>
    </xf>
    <xf numFmtId="0" fontId="47" fillId="3" borderId="12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vertical="center" wrapText="1"/>
    </xf>
    <xf numFmtId="3" fontId="42" fillId="2" borderId="1" xfId="0" applyNumberFormat="1" applyFont="1" applyFill="1" applyBorder="1" applyAlignment="1">
      <alignment vertical="center" wrapText="1"/>
    </xf>
    <xf numFmtId="3" fontId="42" fillId="3" borderId="1" xfId="0" applyNumberFormat="1" applyFont="1" applyFill="1" applyBorder="1" applyAlignment="1">
      <alignment horizontal="right" vertical="center" wrapText="1"/>
    </xf>
    <xf numFmtId="3" fontId="42" fillId="3" borderId="1" xfId="0" applyNumberFormat="1" applyFont="1" applyFill="1" applyBorder="1" applyAlignment="1">
      <alignment vertical="center" wrapText="1"/>
    </xf>
    <xf numFmtId="0" fontId="42" fillId="2" borderId="1" xfId="0" applyFont="1" applyFill="1" applyBorder="1" applyAlignment="1">
      <alignment vertical="center" wrapText="1"/>
    </xf>
    <xf numFmtId="0" fontId="42" fillId="3" borderId="1" xfId="0" applyFont="1" applyFill="1" applyBorder="1" applyAlignment="1">
      <alignment vertical="center" wrapText="1"/>
    </xf>
    <xf numFmtId="3" fontId="42" fillId="3" borderId="10" xfId="0" applyNumberFormat="1" applyFont="1" applyFill="1" applyBorder="1" applyAlignment="1">
      <alignment horizontal="right" vertical="center" wrapText="1"/>
    </xf>
    <xf numFmtId="0" fontId="42" fillId="3" borderId="10" xfId="0" applyFont="1" applyFill="1" applyBorder="1" applyAlignment="1">
      <alignment vertical="center" wrapText="1"/>
    </xf>
    <xf numFmtId="3" fontId="42" fillId="3" borderId="10" xfId="0" applyNumberFormat="1" applyFont="1" applyFill="1" applyBorder="1" applyAlignment="1">
      <alignment vertical="center" wrapText="1"/>
    </xf>
    <xf numFmtId="0" fontId="47" fillId="0" borderId="0" xfId="21" applyFont="1" applyAlignment="1"/>
    <xf numFmtId="0" fontId="26" fillId="0" borderId="0" xfId="21" applyFont="1"/>
    <xf numFmtId="0" fontId="26" fillId="2" borderId="0" xfId="21" applyFont="1" applyFill="1" applyBorder="1" applyAlignment="1">
      <alignment vertical="center"/>
    </xf>
    <xf numFmtId="0" fontId="47" fillId="3" borderId="12" xfId="21" applyFont="1" applyFill="1" applyBorder="1" applyAlignment="1">
      <alignment vertical="center"/>
    </xf>
    <xf numFmtId="0" fontId="47" fillId="3" borderId="12" xfId="21" applyFont="1" applyFill="1" applyBorder="1" applyAlignment="1">
      <alignment horizontal="center" vertical="center" wrapText="1"/>
    </xf>
    <xf numFmtId="0" fontId="26" fillId="2" borderId="0" xfId="2" applyFont="1" applyFill="1" applyAlignment="1">
      <alignment horizontal="right" vertical="center" wrapText="1"/>
    </xf>
    <xf numFmtId="0" fontId="26" fillId="2" borderId="0" xfId="2" applyFont="1" applyFill="1" applyAlignment="1">
      <alignment vertical="center" wrapText="1"/>
    </xf>
    <xf numFmtId="0" fontId="47" fillId="3" borderId="9" xfId="2" applyFont="1" applyFill="1" applyBorder="1" applyAlignment="1">
      <alignment horizontal="center" vertical="center"/>
    </xf>
    <xf numFmtId="0" fontId="47" fillId="3" borderId="9" xfId="2" applyFont="1" applyFill="1" applyBorder="1" applyAlignment="1">
      <alignment horizontal="center" vertical="center" wrapText="1"/>
    </xf>
    <xf numFmtId="1" fontId="47" fillId="3" borderId="9" xfId="2" applyNumberFormat="1" applyFont="1" applyFill="1" applyBorder="1" applyAlignment="1">
      <alignment horizontal="center" vertical="center"/>
    </xf>
    <xf numFmtId="0" fontId="47" fillId="3" borderId="9" xfId="2" applyFont="1" applyFill="1" applyBorder="1" applyAlignment="1">
      <alignment vertical="center"/>
    </xf>
    <xf numFmtId="0" fontId="47" fillId="2" borderId="0" xfId="2" applyFont="1" applyFill="1" applyBorder="1" applyAlignment="1">
      <alignment vertical="center"/>
    </xf>
    <xf numFmtId="3" fontId="47" fillId="2" borderId="0" xfId="2" applyNumberFormat="1" applyFont="1" applyFill="1" applyBorder="1" applyAlignment="1">
      <alignment vertical="center" wrapText="1"/>
    </xf>
    <xf numFmtId="3" fontId="42" fillId="2" borderId="0" xfId="2" applyNumberFormat="1" applyFont="1" applyFill="1" applyAlignment="1">
      <alignment vertical="center" wrapText="1"/>
    </xf>
    <xf numFmtId="3" fontId="47" fillId="3" borderId="0" xfId="2" applyNumberFormat="1" applyFont="1" applyFill="1" applyBorder="1" applyAlignment="1">
      <alignment vertical="center" wrapText="1"/>
    </xf>
    <xf numFmtId="0" fontId="47" fillId="2" borderId="10" xfId="2" applyFont="1" applyFill="1" applyBorder="1" applyAlignment="1">
      <alignment horizontal="right" vertical="center" wrapText="1"/>
    </xf>
    <xf numFmtId="3" fontId="47" fillId="2" borderId="10" xfId="2" applyNumberFormat="1" applyFont="1" applyFill="1" applyBorder="1" applyAlignment="1">
      <alignment vertical="center" wrapText="1"/>
    </xf>
    <xf numFmtId="0" fontId="25" fillId="2" borderId="15" xfId="0" applyFont="1" applyFill="1" applyBorder="1" applyAlignment="1">
      <alignment vertical="center" wrapText="1"/>
    </xf>
    <xf numFmtId="3" fontId="25" fillId="2" borderId="15" xfId="0" applyNumberFormat="1" applyFont="1" applyFill="1" applyBorder="1" applyAlignment="1">
      <alignment vertical="center" wrapText="1"/>
    </xf>
    <xf numFmtId="0" fontId="47" fillId="3" borderId="0" xfId="21" applyFont="1" applyFill="1" applyBorder="1" applyAlignment="1">
      <alignment horizontal="center" vertical="center" wrapText="1"/>
    </xf>
    <xf numFmtId="0" fontId="47" fillId="2" borderId="0" xfId="21" applyFont="1" applyFill="1" applyBorder="1" applyAlignment="1">
      <alignment vertical="center"/>
    </xf>
    <xf numFmtId="0" fontId="47" fillId="2" borderId="0" xfId="21" applyFont="1" applyFill="1" applyBorder="1" applyAlignment="1">
      <alignment horizontal="center" vertical="center" wrapText="1"/>
    </xf>
    <xf numFmtId="3" fontId="47" fillId="3" borderId="0" xfId="21" applyNumberFormat="1" applyFont="1" applyFill="1" applyBorder="1" applyAlignment="1">
      <alignment vertical="center" wrapText="1"/>
    </xf>
    <xf numFmtId="0" fontId="47" fillId="2" borderId="5" xfId="21" applyFont="1" applyFill="1" applyBorder="1" applyAlignment="1">
      <alignment horizontal="right" vertical="center"/>
    </xf>
    <xf numFmtId="3" fontId="47" fillId="2" borderId="5" xfId="21" applyNumberFormat="1" applyFont="1" applyFill="1" applyBorder="1" applyAlignment="1">
      <alignment vertical="center" wrapText="1"/>
    </xf>
    <xf numFmtId="3" fontId="42" fillId="2" borderId="5" xfId="21" applyNumberFormat="1" applyFont="1" applyFill="1" applyBorder="1" applyAlignment="1">
      <alignment vertical="center" wrapText="1"/>
    </xf>
    <xf numFmtId="0" fontId="47" fillId="3" borderId="0" xfId="21" applyFont="1" applyFill="1" applyBorder="1" applyAlignment="1">
      <alignment horizontal="right" vertical="center"/>
    </xf>
    <xf numFmtId="3" fontId="47" fillId="3" borderId="0" xfId="21" applyNumberFormat="1" applyFont="1" applyFill="1" applyBorder="1" applyAlignment="1">
      <alignment horizontal="right" vertical="center" wrapText="1"/>
    </xf>
    <xf numFmtId="0" fontId="47" fillId="3" borderId="0" xfId="21" applyFont="1" applyFill="1" applyBorder="1" applyAlignment="1">
      <alignment vertical="center" wrapText="1"/>
    </xf>
    <xf numFmtId="0" fontId="47" fillId="2" borderId="0" xfId="21" applyFont="1" applyFill="1" applyBorder="1" applyAlignment="1">
      <alignment vertical="center" wrapText="1"/>
    </xf>
    <xf numFmtId="0" fontId="47" fillId="3" borderId="0" xfId="2" applyFont="1" applyFill="1" applyBorder="1" applyAlignment="1">
      <alignment vertical="center"/>
    </xf>
    <xf numFmtId="3" fontId="42" fillId="3" borderId="0" xfId="2" applyNumberFormat="1" applyFont="1" applyFill="1" applyAlignment="1">
      <alignment vertical="center" wrapText="1"/>
    </xf>
    <xf numFmtId="3" fontId="41" fillId="3" borderId="0" xfId="0" applyNumberFormat="1" applyFont="1" applyFill="1" applyAlignment="1">
      <alignment horizontal="center" vertical="center" wrapText="1" readingOrder="1"/>
    </xf>
    <xf numFmtId="0" fontId="42" fillId="2" borderId="0" xfId="0" applyFont="1" applyFill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48" fillId="0" borderId="0" xfId="0" applyFont="1"/>
    <xf numFmtId="0" fontId="23" fillId="3" borderId="8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52" fillId="3" borderId="0" xfId="2" applyFont="1" applyFill="1" applyAlignment="1">
      <alignment horizontal="center" vertical="center" wrapText="1"/>
    </xf>
    <xf numFmtId="0" fontId="52" fillId="3" borderId="0" xfId="2" applyFont="1" applyFill="1" applyBorder="1" applyAlignment="1">
      <alignment vertical="center" wrapText="1"/>
    </xf>
    <xf numFmtId="0" fontId="52" fillId="3" borderId="0" xfId="2" applyFont="1" applyFill="1"/>
    <xf numFmtId="0" fontId="52" fillId="3" borderId="6" xfId="2" applyFont="1" applyFill="1" applyBorder="1" applyAlignment="1">
      <alignment vertical="center" wrapText="1"/>
    </xf>
    <xf numFmtId="0" fontId="52" fillId="2" borderId="8" xfId="2" applyFont="1" applyFill="1" applyBorder="1" applyAlignment="1">
      <alignment horizontal="right" vertical="center" wrapText="1"/>
    </xf>
    <xf numFmtId="0" fontId="52" fillId="2" borderId="16" xfId="2" applyFont="1" applyFill="1" applyBorder="1" applyAlignment="1">
      <alignment horizontal="center" vertical="center" wrapText="1"/>
    </xf>
    <xf numFmtId="0" fontId="52" fillId="2" borderId="8" xfId="2" applyFont="1" applyFill="1" applyBorder="1" applyAlignment="1">
      <alignment horizontal="center" vertical="center" wrapText="1"/>
    </xf>
    <xf numFmtId="0" fontId="52" fillId="2" borderId="7" xfId="2" applyFont="1" applyFill="1" applyBorder="1" applyAlignment="1">
      <alignment vertical="center" wrapText="1"/>
    </xf>
    <xf numFmtId="3" fontId="52" fillId="2" borderId="7" xfId="2" applyNumberFormat="1" applyFont="1" applyFill="1" applyBorder="1" applyAlignment="1">
      <alignment vertical="center" wrapText="1"/>
    </xf>
    <xf numFmtId="166" fontId="52" fillId="2" borderId="7" xfId="2" applyNumberFormat="1" applyFont="1" applyFill="1" applyBorder="1" applyAlignment="1">
      <alignment vertical="center" wrapText="1"/>
    </xf>
    <xf numFmtId="3" fontId="52" fillId="2" borderId="7" xfId="2" applyNumberFormat="1" applyFont="1" applyFill="1" applyBorder="1" applyAlignment="1">
      <alignment horizontal="center" vertical="center" wrapText="1"/>
    </xf>
    <xf numFmtId="165" fontId="52" fillId="2" borderId="7" xfId="2" applyNumberFormat="1" applyFont="1" applyFill="1" applyBorder="1" applyAlignment="1">
      <alignment vertical="center" wrapText="1"/>
    </xf>
    <xf numFmtId="3" fontId="52" fillId="3" borderId="0" xfId="2" applyNumberFormat="1" applyFont="1" applyFill="1" applyBorder="1" applyAlignment="1">
      <alignment horizontal="right" vertical="center" wrapText="1"/>
    </xf>
    <xf numFmtId="3" fontId="52" fillId="3" borderId="0" xfId="2" applyNumberFormat="1" applyFont="1" applyFill="1" applyBorder="1" applyAlignment="1">
      <alignment vertical="center" wrapText="1"/>
    </xf>
    <xf numFmtId="166" fontId="52" fillId="3" borderId="0" xfId="2" applyNumberFormat="1" applyFont="1" applyFill="1" applyBorder="1" applyAlignment="1">
      <alignment vertical="center" wrapText="1"/>
    </xf>
    <xf numFmtId="3" fontId="52" fillId="3" borderId="0" xfId="2" applyNumberFormat="1" applyFont="1" applyFill="1" applyBorder="1" applyAlignment="1">
      <alignment horizontal="center" vertical="center" wrapText="1"/>
    </xf>
    <xf numFmtId="165" fontId="52" fillId="3" borderId="0" xfId="2" applyNumberFormat="1" applyFont="1" applyFill="1" applyBorder="1" applyAlignment="1">
      <alignment vertical="center" wrapText="1"/>
    </xf>
    <xf numFmtId="0" fontId="52" fillId="2" borderId="0" xfId="2" applyFont="1" applyFill="1" applyBorder="1" applyAlignment="1">
      <alignment vertical="center" wrapText="1"/>
    </xf>
    <xf numFmtId="3" fontId="52" fillId="2" borderId="0" xfId="2" applyNumberFormat="1" applyFont="1" applyFill="1" applyBorder="1" applyAlignment="1">
      <alignment vertical="center" wrapText="1"/>
    </xf>
    <xf numFmtId="166" fontId="52" fillId="2" borderId="0" xfId="2" applyNumberFormat="1" applyFont="1" applyFill="1" applyBorder="1" applyAlignment="1">
      <alignment vertical="center" wrapText="1"/>
    </xf>
    <xf numFmtId="3" fontId="52" fillId="2" borderId="0" xfId="2" applyNumberFormat="1" applyFont="1" applyFill="1" applyBorder="1" applyAlignment="1">
      <alignment horizontal="center" vertical="center" wrapText="1"/>
    </xf>
    <xf numFmtId="165" fontId="52" fillId="2" borderId="0" xfId="2" applyNumberFormat="1" applyFont="1" applyFill="1" applyBorder="1" applyAlignment="1">
      <alignment vertical="center" wrapText="1"/>
    </xf>
    <xf numFmtId="0" fontId="52" fillId="3" borderId="10" xfId="2" applyFont="1" applyFill="1" applyBorder="1" applyAlignment="1">
      <alignment vertical="center" wrapText="1"/>
    </xf>
    <xf numFmtId="3" fontId="52" fillId="3" borderId="10" xfId="2" applyNumberFormat="1" applyFont="1" applyFill="1" applyBorder="1" applyAlignment="1">
      <alignment vertical="center" wrapText="1"/>
    </xf>
    <xf numFmtId="166" fontId="52" fillId="3" borderId="10" xfId="2" applyNumberFormat="1" applyFont="1" applyFill="1" applyBorder="1" applyAlignment="1">
      <alignment vertical="center" wrapText="1"/>
    </xf>
    <xf numFmtId="3" fontId="52" fillId="3" borderId="10" xfId="2" applyNumberFormat="1" applyFont="1" applyFill="1" applyBorder="1" applyAlignment="1">
      <alignment horizontal="center" vertical="center" wrapText="1"/>
    </xf>
    <xf numFmtId="165" fontId="52" fillId="3" borderId="10" xfId="2" applyNumberFormat="1" applyFont="1" applyFill="1" applyBorder="1" applyAlignment="1">
      <alignment vertical="center" wrapText="1"/>
    </xf>
    <xf numFmtId="0" fontId="53" fillId="3" borderId="0" xfId="0" applyFont="1" applyFill="1"/>
    <xf numFmtId="0" fontId="52" fillId="3" borderId="0" xfId="0" applyFont="1" applyFill="1" applyAlignment="1">
      <alignment vertical="center" wrapText="1"/>
    </xf>
    <xf numFmtId="0" fontId="52" fillId="2" borderId="11" xfId="0" applyFont="1" applyFill="1" applyBorder="1" applyAlignment="1">
      <alignment vertical="center" wrapText="1"/>
    </xf>
    <xf numFmtId="0" fontId="52" fillId="2" borderId="11" xfId="0" applyFont="1" applyFill="1" applyBorder="1" applyAlignment="1">
      <alignment horizontal="center" vertical="center" wrapText="1"/>
    </xf>
    <xf numFmtId="0" fontId="52" fillId="3" borderId="0" xfId="0" applyFont="1" applyFill="1" applyBorder="1" applyAlignment="1">
      <alignment vertical="center" wrapText="1"/>
    </xf>
    <xf numFmtId="3" fontId="52" fillId="2" borderId="10" xfId="0" applyNumberFormat="1" applyFont="1" applyFill="1" applyBorder="1" applyAlignment="1">
      <alignment horizontal="right" vertical="center" wrapText="1"/>
    </xf>
    <xf numFmtId="1" fontId="52" fillId="2" borderId="1" xfId="0" applyNumberFormat="1" applyFont="1" applyFill="1" applyBorder="1" applyAlignment="1">
      <alignment horizontal="right" vertical="center" wrapText="1"/>
    </xf>
    <xf numFmtId="1" fontId="52" fillId="2" borderId="1" xfId="0" applyNumberFormat="1" applyFont="1" applyFill="1" applyBorder="1" applyAlignment="1">
      <alignment horizontal="center" vertical="center" wrapText="1"/>
    </xf>
    <xf numFmtId="0" fontId="52" fillId="3" borderId="0" xfId="0" applyFont="1" applyFill="1" applyBorder="1" applyAlignment="1">
      <alignment horizontal="center" vertical="center" wrapText="1"/>
    </xf>
    <xf numFmtId="0" fontId="54" fillId="0" borderId="0" xfId="0" applyFont="1"/>
    <xf numFmtId="0" fontId="52" fillId="0" borderId="0" xfId="0" applyFont="1" applyAlignment="1">
      <alignment horizontal="right"/>
    </xf>
    <xf numFmtId="0" fontId="54" fillId="0" borderId="0" xfId="0" applyFont="1" applyAlignment="1">
      <alignment vertical="center" wrapText="1"/>
    </xf>
    <xf numFmtId="0" fontId="52" fillId="2" borderId="11" xfId="0" applyFont="1" applyFill="1" applyBorder="1" applyAlignment="1">
      <alignment horizontal="right" vertical="center" wrapText="1"/>
    </xf>
    <xf numFmtId="0" fontId="52" fillId="3" borderId="11" xfId="0" applyFont="1" applyFill="1" applyBorder="1" applyAlignment="1">
      <alignment vertical="center" wrapText="1"/>
    </xf>
    <xf numFmtId="0" fontId="52" fillId="3" borderId="11" xfId="0" applyFont="1" applyFill="1" applyBorder="1" applyAlignment="1">
      <alignment horizontal="center" vertical="center" wrapText="1"/>
    </xf>
    <xf numFmtId="0" fontId="52" fillId="2" borderId="0" xfId="0" applyFont="1" applyFill="1" applyBorder="1" applyAlignment="1">
      <alignment vertical="center" wrapText="1"/>
    </xf>
    <xf numFmtId="3" fontId="52" fillId="3" borderId="10" xfId="0" applyNumberFormat="1" applyFont="1" applyFill="1" applyBorder="1" applyAlignment="1">
      <alignment horizontal="right" vertical="center" wrapText="1"/>
    </xf>
    <xf numFmtId="3" fontId="52" fillId="3" borderId="0" xfId="0" applyNumberFormat="1" applyFont="1" applyFill="1" applyBorder="1" applyAlignment="1">
      <alignment vertical="center" wrapText="1"/>
    </xf>
    <xf numFmtId="3" fontId="52" fillId="2" borderId="10" xfId="0" applyNumberFormat="1" applyFont="1" applyFill="1" applyBorder="1" applyAlignment="1">
      <alignment vertical="center" wrapText="1"/>
    </xf>
    <xf numFmtId="3" fontId="52" fillId="2" borderId="0" xfId="0" applyNumberFormat="1" applyFont="1" applyFill="1" applyBorder="1" applyAlignment="1">
      <alignment vertical="center" wrapText="1"/>
    </xf>
    <xf numFmtId="3" fontId="52" fillId="3" borderId="10" xfId="0" applyNumberFormat="1" applyFont="1" applyFill="1" applyBorder="1" applyAlignment="1">
      <alignment vertical="center" wrapText="1"/>
    </xf>
    <xf numFmtId="0" fontId="52" fillId="3" borderId="7" xfId="0" applyFont="1" applyFill="1" applyBorder="1" applyAlignment="1">
      <alignment vertical="center" wrapText="1"/>
    </xf>
    <xf numFmtId="3" fontId="52" fillId="3" borderId="7" xfId="0" applyNumberFormat="1" applyFont="1" applyFill="1" applyBorder="1" applyAlignment="1">
      <alignment vertical="center" wrapText="1"/>
    </xf>
    <xf numFmtId="0" fontId="56" fillId="2" borderId="13" xfId="0" applyFont="1" applyFill="1" applyBorder="1" applyAlignment="1">
      <alignment vertical="center"/>
    </xf>
    <xf numFmtId="0" fontId="55" fillId="3" borderId="12" xfId="0" applyFont="1" applyFill="1" applyBorder="1" applyAlignment="1">
      <alignment horizontal="center" vertical="center"/>
    </xf>
    <xf numFmtId="0" fontId="55" fillId="3" borderId="12" xfId="0" applyFont="1" applyFill="1" applyBorder="1" applyAlignment="1">
      <alignment horizontal="center" vertical="center" wrapText="1"/>
    </xf>
    <xf numFmtId="0" fontId="55" fillId="3" borderId="18" xfId="0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horizontal="right" vertical="center"/>
    </xf>
    <xf numFmtId="3" fontId="57" fillId="2" borderId="0" xfId="0" applyNumberFormat="1" applyFont="1" applyFill="1" applyBorder="1" applyAlignment="1">
      <alignment vertical="center" wrapText="1"/>
    </xf>
    <xf numFmtId="3" fontId="57" fillId="2" borderId="0" xfId="0" applyNumberFormat="1" applyFont="1" applyFill="1" applyBorder="1" applyAlignment="1">
      <alignment vertical="center"/>
    </xf>
    <xf numFmtId="0" fontId="58" fillId="0" borderId="0" xfId="0" applyFont="1"/>
    <xf numFmtId="0" fontId="57" fillId="3" borderId="0" xfId="0" applyFont="1" applyFill="1" applyBorder="1" applyAlignment="1">
      <alignment horizontal="right" vertical="center"/>
    </xf>
    <xf numFmtId="3" fontId="57" fillId="3" borderId="0" xfId="0" applyNumberFormat="1" applyFont="1" applyFill="1" applyBorder="1" applyAlignment="1">
      <alignment vertical="center" wrapText="1"/>
    </xf>
    <xf numFmtId="3" fontId="57" fillId="3" borderId="0" xfId="0" applyNumberFormat="1" applyFont="1" applyFill="1" applyBorder="1" applyAlignment="1">
      <alignment vertical="center"/>
    </xf>
    <xf numFmtId="3" fontId="57" fillId="3" borderId="10" xfId="0" applyNumberFormat="1" applyFont="1" applyFill="1" applyBorder="1" applyAlignment="1">
      <alignment horizontal="right" vertical="center" wrapText="1"/>
    </xf>
    <xf numFmtId="3" fontId="57" fillId="3" borderId="10" xfId="0" applyNumberFormat="1" applyFont="1" applyFill="1" applyBorder="1" applyAlignment="1">
      <alignment vertical="center" wrapText="1"/>
    </xf>
    <xf numFmtId="3" fontId="57" fillId="3" borderId="10" xfId="0" applyNumberFormat="1" applyFont="1" applyFill="1" applyBorder="1" applyAlignment="1">
      <alignment vertical="center"/>
    </xf>
    <xf numFmtId="0" fontId="59" fillId="3" borderId="12" xfId="0" applyFont="1" applyFill="1" applyBorder="1" applyAlignment="1">
      <alignment horizontal="right" vertical="center"/>
    </xf>
    <xf numFmtId="0" fontId="59" fillId="3" borderId="12" xfId="0" applyFont="1" applyFill="1" applyBorder="1" applyAlignment="1">
      <alignment horizontal="center" vertical="center" wrapText="1"/>
    </xf>
    <xf numFmtId="3" fontId="52" fillId="2" borderId="1" xfId="0" applyNumberFormat="1" applyFont="1" applyFill="1" applyBorder="1" applyAlignment="1">
      <alignment horizontal="right" vertical="center" wrapText="1"/>
    </xf>
    <xf numFmtId="3" fontId="52" fillId="2" borderId="1" xfId="0" applyNumberFormat="1" applyFont="1" applyFill="1" applyBorder="1" applyAlignment="1">
      <alignment vertical="center" wrapText="1"/>
    </xf>
    <xf numFmtId="0" fontId="50" fillId="3" borderId="0" xfId="0" applyFont="1" applyFill="1"/>
    <xf numFmtId="0" fontId="49" fillId="3" borderId="13" xfId="0" applyFont="1" applyFill="1" applyBorder="1" applyAlignment="1">
      <alignment vertical="center"/>
    </xf>
    <xf numFmtId="0" fontId="51" fillId="3" borderId="13" xfId="0" applyFont="1" applyFill="1" applyBorder="1" applyAlignment="1">
      <alignment horizontal="center"/>
    </xf>
    <xf numFmtId="0" fontId="50" fillId="0" borderId="0" xfId="0" applyFont="1"/>
    <xf numFmtId="0" fontId="60" fillId="2" borderId="18" xfId="0" applyFont="1" applyFill="1" applyBorder="1" applyAlignment="1">
      <alignment vertical="center"/>
    </xf>
    <xf numFmtId="0" fontId="49" fillId="2" borderId="18" xfId="0" applyFont="1" applyFill="1" applyBorder="1" applyAlignment="1">
      <alignment vertical="center"/>
    </xf>
    <xf numFmtId="0" fontId="49" fillId="3" borderId="12" xfId="0" applyFont="1" applyFill="1" applyBorder="1" applyAlignment="1">
      <alignment horizontal="right" vertical="center"/>
    </xf>
    <xf numFmtId="0" fontId="49" fillId="3" borderId="12" xfId="0" applyFont="1" applyFill="1" applyBorder="1" applyAlignment="1">
      <alignment horizontal="center" vertical="center" wrapText="1"/>
    </xf>
    <xf numFmtId="0" fontId="49" fillId="3" borderId="18" xfId="0" applyFont="1" applyFill="1" applyBorder="1" applyAlignment="1">
      <alignment horizontal="center" vertical="center" wrapText="1"/>
    </xf>
    <xf numFmtId="0" fontId="49" fillId="3" borderId="13" xfId="0" applyFont="1" applyFill="1" applyBorder="1" applyAlignment="1">
      <alignment horizontal="center" vertical="center" wrapText="1"/>
    </xf>
    <xf numFmtId="3" fontId="51" fillId="2" borderId="1" xfId="0" applyNumberFormat="1" applyFont="1" applyFill="1" applyBorder="1" applyAlignment="1">
      <alignment horizontal="right" vertical="center" wrapText="1"/>
    </xf>
    <xf numFmtId="3" fontId="51" fillId="2" borderId="1" xfId="0" applyNumberFormat="1" applyFont="1" applyFill="1" applyBorder="1" applyAlignment="1">
      <alignment vertical="center" wrapText="1"/>
    </xf>
    <xf numFmtId="3" fontId="51" fillId="3" borderId="19" xfId="0" applyNumberFormat="1" applyFont="1" applyFill="1" applyBorder="1" applyAlignment="1">
      <alignment horizontal="right" vertical="center" wrapText="1"/>
    </xf>
    <xf numFmtId="3" fontId="51" fillId="3" borderId="19" xfId="0" applyNumberFormat="1" applyFont="1" applyFill="1" applyBorder="1" applyAlignment="1">
      <alignment vertical="center" wrapText="1"/>
    </xf>
    <xf numFmtId="3" fontId="51" fillId="2" borderId="10" xfId="0" applyNumberFormat="1" applyFont="1" applyFill="1" applyBorder="1" applyAlignment="1">
      <alignment horizontal="right" vertical="center" wrapText="1"/>
    </xf>
    <xf numFmtId="3" fontId="51" fillId="2" borderId="10" xfId="0" applyNumberFormat="1" applyFont="1" applyFill="1" applyBorder="1" applyAlignment="1">
      <alignment vertical="center" wrapText="1"/>
    </xf>
    <xf numFmtId="0" fontId="59" fillId="2" borderId="0" xfId="0" applyFont="1" applyFill="1" applyAlignment="1">
      <alignment vertical="center" wrapText="1"/>
    </xf>
    <xf numFmtId="0" fontId="54" fillId="0" borderId="0" xfId="0" applyFont="1" applyAlignment="1">
      <alignment horizontal="center" vertical="center"/>
    </xf>
    <xf numFmtId="0" fontId="52" fillId="0" borderId="0" xfId="0" applyFont="1" applyAlignment="1">
      <alignment vertical="center" wrapText="1"/>
    </xf>
    <xf numFmtId="0" fontId="54" fillId="2" borderId="0" xfId="0" applyFont="1" applyFill="1" applyBorder="1" applyAlignment="1">
      <alignment vertical="center" wrapText="1"/>
    </xf>
    <xf numFmtId="0" fontId="59" fillId="3" borderId="12" xfId="0" applyFont="1" applyFill="1" applyBorder="1" applyAlignment="1">
      <alignment horizontal="right" vertical="center" wrapText="1"/>
    </xf>
    <xf numFmtId="3" fontId="52" fillId="3" borderId="1" xfId="0" applyNumberFormat="1" applyFont="1" applyFill="1" applyBorder="1" applyAlignment="1">
      <alignment horizontal="right" vertical="center" wrapText="1"/>
    </xf>
    <xf numFmtId="3" fontId="52" fillId="3" borderId="1" xfId="0" applyNumberFormat="1" applyFont="1" applyFill="1" applyBorder="1" applyAlignment="1">
      <alignment vertical="center" wrapText="1"/>
    </xf>
    <xf numFmtId="0" fontId="52" fillId="2" borderId="10" xfId="0" applyFont="1" applyFill="1" applyBorder="1" applyAlignment="1">
      <alignment vertical="center" wrapText="1"/>
    </xf>
    <xf numFmtId="0" fontId="61" fillId="3" borderId="0" xfId="35" applyFont="1" applyFill="1"/>
    <xf numFmtId="0" fontId="62" fillId="3" borderId="0" xfId="35" applyFont="1" applyFill="1" applyAlignment="1">
      <alignment vertical="center" wrapText="1"/>
    </xf>
    <xf numFmtId="0" fontId="62" fillId="3" borderId="0" xfId="35" applyFont="1" applyFill="1" applyAlignment="1">
      <alignment horizontal="center" vertical="center" wrapText="1"/>
    </xf>
    <xf numFmtId="0" fontId="46" fillId="0" borderId="0" xfId="41" applyFont="1"/>
    <xf numFmtId="0" fontId="62" fillId="3" borderId="9" xfId="35" applyFont="1" applyFill="1" applyBorder="1" applyAlignment="1">
      <alignment vertical="center" wrapText="1"/>
    </xf>
    <xf numFmtId="3" fontId="62" fillId="3" borderId="1" xfId="35" applyNumberFormat="1" applyFont="1" applyFill="1" applyBorder="1" applyAlignment="1">
      <alignment horizontal="right" vertical="center" wrapText="1"/>
    </xf>
    <xf numFmtId="3" fontId="62" fillId="3" borderId="1" xfId="35" applyNumberFormat="1" applyFont="1" applyFill="1" applyBorder="1" applyAlignment="1">
      <alignment horizontal="center" vertical="center" wrapText="1"/>
    </xf>
    <xf numFmtId="0" fontId="62" fillId="2" borderId="0" xfId="35" applyFont="1" applyFill="1" applyBorder="1" applyAlignment="1">
      <alignment horizontal="right" vertical="center" wrapText="1"/>
    </xf>
    <xf numFmtId="3" fontId="62" fillId="2" borderId="0" xfId="35" applyNumberFormat="1" applyFont="1" applyFill="1" applyBorder="1" applyAlignment="1">
      <alignment horizontal="center" vertical="center" wrapText="1"/>
    </xf>
    <xf numFmtId="3" fontId="62" fillId="2" borderId="1" xfId="35" applyNumberFormat="1" applyFont="1" applyFill="1" applyBorder="1" applyAlignment="1">
      <alignment horizontal="center" vertical="center" wrapText="1"/>
    </xf>
    <xf numFmtId="3" fontId="62" fillId="3" borderId="0" xfId="35" applyNumberFormat="1" applyFont="1" applyFill="1" applyBorder="1" applyAlignment="1">
      <alignment horizontal="center" vertical="center" wrapText="1"/>
    </xf>
    <xf numFmtId="3" fontId="62" fillId="3" borderId="2" xfId="35" applyNumberFormat="1" applyFont="1" applyFill="1" applyBorder="1" applyAlignment="1">
      <alignment horizontal="right" vertical="center" wrapText="1"/>
    </xf>
    <xf numFmtId="3" fontId="62" fillId="3" borderId="2" xfId="35" applyNumberFormat="1" applyFont="1" applyFill="1" applyBorder="1" applyAlignment="1">
      <alignment horizontal="center" vertical="center" wrapText="1"/>
    </xf>
    <xf numFmtId="3" fontId="62" fillId="2" borderId="10" xfId="35" applyNumberFormat="1" applyFont="1" applyFill="1" applyBorder="1" applyAlignment="1">
      <alignment horizontal="right" vertical="center" wrapText="1"/>
    </xf>
    <xf numFmtId="3" fontId="62" fillId="2" borderId="10" xfId="35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right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33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 readingOrder="2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 readingOrder="2"/>
    </xf>
    <xf numFmtId="0" fontId="8" fillId="3" borderId="0" xfId="0" applyFont="1" applyFill="1" applyAlignment="1">
      <alignment horizontal="center" vertical="center" wrapText="1"/>
    </xf>
    <xf numFmtId="0" fontId="25" fillId="3" borderId="16" xfId="0" applyFont="1" applyFill="1" applyBorder="1" applyAlignment="1">
      <alignment vertical="center" wrapText="1"/>
    </xf>
    <xf numFmtId="0" fontId="25" fillId="3" borderId="13" xfId="0" applyFont="1" applyFill="1" applyBorder="1" applyAlignment="1">
      <alignment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4" fontId="13" fillId="0" borderId="0" xfId="0" applyNumberFormat="1" applyFont="1" applyBorder="1" applyAlignment="1">
      <alignment horizontal="right" vertical="center" wrapText="1" readingOrder="2"/>
    </xf>
    <xf numFmtId="4" fontId="14" fillId="0" borderId="0" xfId="0" applyNumberFormat="1" applyFont="1" applyBorder="1" applyAlignment="1">
      <alignment horizontal="right" vertical="center" wrapText="1"/>
    </xf>
    <xf numFmtId="4" fontId="14" fillId="0" borderId="0" xfId="0" applyNumberFormat="1" applyFont="1" applyBorder="1"/>
    <xf numFmtId="0" fontId="23" fillId="0" borderId="17" xfId="0" applyFont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3" borderId="9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3" fillId="3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vertical="center"/>
    </xf>
    <xf numFmtId="0" fontId="52" fillId="3" borderId="0" xfId="2" applyFont="1" applyFill="1" applyAlignment="1">
      <alignment horizontal="center" vertical="center"/>
    </xf>
    <xf numFmtId="0" fontId="52" fillId="0" borderId="0" xfId="2" applyFont="1" applyFill="1" applyAlignment="1">
      <alignment horizontal="center" vertical="center" wrapText="1"/>
    </xf>
    <xf numFmtId="0" fontId="52" fillId="3" borderId="6" xfId="2" applyFont="1" applyFill="1" applyBorder="1" applyAlignment="1">
      <alignment vertical="center" wrapText="1"/>
    </xf>
    <xf numFmtId="0" fontId="42" fillId="0" borderId="8" xfId="0" applyFont="1" applyBorder="1" applyAlignment="1">
      <alignment horizontal="right" vertical="center" wrapText="1"/>
    </xf>
    <xf numFmtId="0" fontId="31" fillId="3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36" fillId="0" borderId="0" xfId="0" applyFont="1" applyBorder="1" applyAlignment="1">
      <alignment horizontal="right" vertical="center" wrapText="1"/>
    </xf>
    <xf numFmtId="0" fontId="38" fillId="0" borderId="0" xfId="0" applyFont="1" applyAlignment="1">
      <alignment horizontal="center" vertical="top"/>
    </xf>
    <xf numFmtId="0" fontId="34" fillId="0" borderId="8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right" vertical="center" wrapText="1"/>
    </xf>
    <xf numFmtId="0" fontId="52" fillId="0" borderId="0" xfId="0" applyFont="1" applyFill="1" applyAlignment="1">
      <alignment horizontal="center" vertical="center" wrapText="1"/>
    </xf>
    <xf numFmtId="0" fontId="52" fillId="3" borderId="0" xfId="0" applyFont="1" applyFill="1" applyAlignment="1">
      <alignment horizontal="center" vertical="center"/>
    </xf>
    <xf numFmtId="0" fontId="52" fillId="0" borderId="8" xfId="0" applyFont="1" applyBorder="1" applyAlignment="1">
      <alignment horizontal="right" vertical="center" wrapText="1"/>
    </xf>
    <xf numFmtId="0" fontId="25" fillId="3" borderId="0" xfId="0" applyFont="1" applyFill="1" applyAlignment="1">
      <alignment horizontal="right" vertical="center"/>
    </xf>
    <xf numFmtId="0" fontId="25" fillId="3" borderId="6" xfId="0" applyFont="1" applyFill="1" applyBorder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right"/>
    </xf>
    <xf numFmtId="0" fontId="36" fillId="0" borderId="0" xfId="0" applyFont="1" applyAlignment="1">
      <alignment horizontal="right" vertical="center" wrapText="1"/>
    </xf>
    <xf numFmtId="0" fontId="36" fillId="0" borderId="8" xfId="0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/>
    </xf>
    <xf numFmtId="0" fontId="42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47" fillId="3" borderId="0" xfId="21" applyFont="1" applyFill="1" applyBorder="1" applyAlignment="1">
      <alignment horizontal="left" vertical="center"/>
    </xf>
    <xf numFmtId="0" fontId="47" fillId="3" borderId="0" xfId="21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right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2" fillId="2" borderId="9" xfId="21" applyFont="1" applyFill="1" applyBorder="1" applyAlignment="1">
      <alignment horizontal="center" vertical="center" wrapText="1"/>
    </xf>
    <xf numFmtId="0" fontId="44" fillId="3" borderId="0" xfId="21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55" fillId="3" borderId="18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7" fillId="3" borderId="0" xfId="0" applyFont="1" applyFill="1" applyBorder="1" applyAlignment="1">
      <alignment horizontal="center" vertical="center"/>
    </xf>
    <xf numFmtId="0" fontId="55" fillId="2" borderId="13" xfId="0" applyFont="1" applyFill="1" applyBorder="1" applyAlignment="1">
      <alignment horizontal="center" vertical="center"/>
    </xf>
    <xf numFmtId="0" fontId="51" fillId="3" borderId="0" xfId="0" applyFont="1" applyFill="1" applyAlignment="1">
      <alignment horizontal="left" vertical="center"/>
    </xf>
    <xf numFmtId="0" fontId="49" fillId="2" borderId="18" xfId="0" applyFont="1" applyFill="1" applyBorder="1" applyAlignment="1">
      <alignment horizontal="left" vertical="center"/>
    </xf>
    <xf numFmtId="0" fontId="49" fillId="2" borderId="0" xfId="0" applyFont="1" applyFill="1" applyBorder="1" applyAlignment="1">
      <alignment horizontal="center" vertical="center"/>
    </xf>
    <xf numFmtId="0" fontId="49" fillId="2" borderId="18" xfId="0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9" fillId="3" borderId="0" xfId="21" applyFont="1" applyFill="1" applyBorder="1" applyAlignment="1">
      <alignment horizontal="center" vertical="center"/>
    </xf>
    <xf numFmtId="0" fontId="59" fillId="3" borderId="0" xfId="21" applyFont="1" applyFill="1" applyBorder="1" applyAlignment="1">
      <alignment horizontal="left" vertical="center"/>
    </xf>
    <xf numFmtId="0" fontId="52" fillId="2" borderId="9" xfId="0" applyFont="1" applyFill="1" applyBorder="1" applyAlignment="1">
      <alignment horizontal="center" vertical="center" wrapText="1"/>
    </xf>
    <xf numFmtId="0" fontId="52" fillId="2" borderId="9" xfId="0" applyFont="1" applyFill="1" applyBorder="1" applyAlignment="1">
      <alignment horizontal="right" vertical="center" wrapText="1"/>
    </xf>
    <xf numFmtId="0" fontId="47" fillId="2" borderId="0" xfId="2" applyFont="1" applyFill="1" applyBorder="1" applyAlignment="1">
      <alignment horizontal="center" vertical="center"/>
    </xf>
    <xf numFmtId="0" fontId="47" fillId="0" borderId="9" xfId="2" applyFont="1" applyBorder="1" applyAlignment="1">
      <alignment horizontal="right" vertical="center"/>
    </xf>
    <xf numFmtId="0" fontId="47" fillId="3" borderId="16" xfId="2" applyFont="1" applyFill="1" applyBorder="1" applyAlignment="1">
      <alignment vertical="center"/>
    </xf>
    <xf numFmtId="0" fontId="47" fillId="3" borderId="9" xfId="2" applyFont="1" applyFill="1" applyBorder="1" applyAlignment="1">
      <alignment vertical="center"/>
    </xf>
    <xf numFmtId="0" fontId="15" fillId="0" borderId="0" xfId="2" applyFont="1" applyAlignment="1">
      <alignment horizontal="right" vertical="center" wrapText="1"/>
    </xf>
    <xf numFmtId="0" fontId="18" fillId="0" borderId="0" xfId="2" applyFont="1" applyAlignment="1">
      <alignment horizontal="right" vertical="center" wrapText="1"/>
    </xf>
    <xf numFmtId="0" fontId="6" fillId="0" borderId="0" xfId="2" applyAlignment="1">
      <alignment horizontal="center" vertical="center" wrapText="1"/>
    </xf>
    <xf numFmtId="0" fontId="47" fillId="3" borderId="16" xfId="2" applyFont="1" applyFill="1" applyBorder="1" applyAlignment="1">
      <alignment horizontal="right" vertical="center"/>
    </xf>
    <xf numFmtId="0" fontId="47" fillId="3" borderId="9" xfId="2" applyFont="1" applyFill="1" applyBorder="1" applyAlignment="1">
      <alignment horizontal="right" vertical="center"/>
    </xf>
    <xf numFmtId="0" fontId="47" fillId="3" borderId="16" xfId="2" applyFont="1" applyFill="1" applyBorder="1" applyAlignment="1">
      <alignment horizontal="center" vertical="center"/>
    </xf>
    <xf numFmtId="0" fontId="47" fillId="0" borderId="9" xfId="2" applyFont="1" applyBorder="1" applyAlignment="1">
      <alignment horizontal="center" vertical="center"/>
    </xf>
    <xf numFmtId="0" fontId="62" fillId="3" borderId="0" xfId="35" applyFont="1" applyFill="1" applyAlignment="1">
      <alignment horizontal="center" vertical="center" wrapText="1"/>
    </xf>
    <xf numFmtId="0" fontId="62" fillId="0" borderId="6" xfId="35" applyFont="1" applyFill="1" applyBorder="1" applyAlignment="1">
      <alignment horizontal="center" vertical="center" wrapText="1"/>
    </xf>
    <xf numFmtId="0" fontId="62" fillId="0" borderId="0" xfId="35" applyFont="1" applyFill="1" applyBorder="1" applyAlignment="1">
      <alignment horizontal="right" vertical="center" wrapText="1"/>
    </xf>
    <xf numFmtId="0" fontId="62" fillId="3" borderId="8" xfId="35" applyFont="1" applyFill="1" applyBorder="1" applyAlignment="1">
      <alignment horizontal="center" vertical="center" wrapText="1" readingOrder="2"/>
    </xf>
    <xf numFmtId="0" fontId="62" fillId="3" borderId="9" xfId="35" applyFont="1" applyFill="1" applyBorder="1" applyAlignment="1">
      <alignment horizontal="center" vertical="center" wrapText="1" readingOrder="2"/>
    </xf>
    <xf numFmtId="0" fontId="62" fillId="2" borderId="16" xfId="35" applyFont="1" applyFill="1" applyBorder="1" applyAlignment="1">
      <alignment horizontal="center" vertical="center" wrapText="1"/>
    </xf>
    <xf numFmtId="0" fontId="62" fillId="2" borderId="13" xfId="35" applyFont="1" applyFill="1" applyBorder="1" applyAlignment="1">
      <alignment horizontal="center" vertical="center" wrapText="1"/>
    </xf>
    <xf numFmtId="0" fontId="62" fillId="2" borderId="0" xfId="35" applyFont="1" applyFill="1" applyBorder="1" applyAlignment="1">
      <alignment horizontal="right" vertical="center" wrapText="1"/>
    </xf>
    <xf numFmtId="0" fontId="62" fillId="2" borderId="13" xfId="35" applyFont="1" applyFill="1" applyBorder="1" applyAlignment="1">
      <alignment horizontal="right" vertical="center" wrapText="1"/>
    </xf>
    <xf numFmtId="0" fontId="62" fillId="2" borderId="0" xfId="35" applyFont="1" applyFill="1" applyBorder="1" applyAlignment="1">
      <alignment horizontal="center" vertical="center" wrapText="1"/>
    </xf>
    <xf numFmtId="0" fontId="43" fillId="3" borderId="0" xfId="0" applyFont="1" applyFill="1" applyAlignment="1">
      <alignment horizontal="center" vertical="center" wrapText="1"/>
    </xf>
    <xf numFmtId="0" fontId="43" fillId="3" borderId="8" xfId="0" applyFont="1" applyFill="1" applyBorder="1" applyAlignment="1">
      <alignment horizontal="center" vertical="center" wrapText="1"/>
    </xf>
    <xf numFmtId="0" fontId="43" fillId="3" borderId="9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43" fillId="0" borderId="6" xfId="0" applyFont="1" applyFill="1" applyBorder="1" applyAlignment="1">
      <alignment horizontal="left" vertical="center"/>
    </xf>
  </cellXfs>
  <cellStyles count="42">
    <cellStyle name="Comma 2" xfId="22"/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23"/>
    <cellStyle name="Normal 2 2 2 3" xfId="5"/>
    <cellStyle name="Normal 2 2 2 3 2" xfId="24"/>
    <cellStyle name="Normal 2 2 3" xfId="6"/>
    <cellStyle name="Normal 2 2 3 2" xfId="25"/>
    <cellStyle name="Normal 2 2 4" xfId="7"/>
    <cellStyle name="Normal 2 2 4 2" xfId="26"/>
    <cellStyle name="Normal 2 2 5" xfId="8"/>
    <cellStyle name="Normal 2 2 5 2" xfId="27"/>
    <cellStyle name="Normal 2 2 6" xfId="9"/>
    <cellStyle name="Normal 2 3" xfId="10"/>
    <cellStyle name="Normal 2 3 2" xfId="11"/>
    <cellStyle name="Normal 2 3 3" xfId="12"/>
    <cellStyle name="Normal 2 3 4" xfId="28"/>
    <cellStyle name="Normal 2 4" xfId="13"/>
    <cellStyle name="Normal 2 5" xfId="14"/>
    <cellStyle name="Normal 2 6" xfId="15"/>
    <cellStyle name="Normal 2 6 2" xfId="29"/>
    <cellStyle name="Normal 3" xfId="21"/>
    <cellStyle name="Normal 3 2" xfId="37"/>
    <cellStyle name="Normal 4" xfId="20"/>
    <cellStyle name="Normal 4 2" xfId="16"/>
    <cellStyle name="Normal 4 2 2" xfId="30"/>
    <cellStyle name="Normal 4 3" xfId="17"/>
    <cellStyle name="Normal 4 3 2" xfId="31"/>
    <cellStyle name="Normal 4 4" xfId="36"/>
    <cellStyle name="Normal 5" xfId="35"/>
    <cellStyle name="Normal 5 2" xfId="18"/>
    <cellStyle name="Normal 5 2 2" xfId="32"/>
    <cellStyle name="Normal 5 3" xfId="19"/>
    <cellStyle name="Normal 5 3 2" xfId="33"/>
    <cellStyle name="Normal 6" xfId="34"/>
    <cellStyle name="Normal 6 2" xfId="41"/>
    <cellStyle name="Normal 7" xfId="38"/>
    <cellStyle name="Normal 7 2" xfId="39"/>
    <cellStyle name="Normal 8" xfId="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417588250906846E-2"/>
          <c:y val="3.9300965591517134E-2"/>
          <c:w val="0.82678474741219143"/>
          <c:h val="0.8720205900691492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'2'!$B$17:$B$27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'2'!$I$13</c:f>
              <c:numCache>
                <c:formatCode>General</c:formatCode>
                <c:ptCount val="1"/>
              </c:numCache>
            </c:numRef>
          </c:val>
          <c:smooth val="0"/>
        </c:ser>
        <c:ser>
          <c:idx val="1"/>
          <c:order val="1"/>
          <c:tx>
            <c:strRef>
              <c:f>'2'!$I$12:$I$13</c:f>
              <c:strCache>
                <c:ptCount val="1"/>
                <c:pt idx="0">
                  <c:v>العدد</c:v>
                </c:pt>
              </c:strCache>
            </c:strRef>
          </c:tx>
          <c:spPr>
            <a:ln>
              <a:gradFill>
                <a:gsLst>
                  <a:gs pos="0">
                    <a:srgbClr val="000082"/>
                  </a:gs>
                  <a:gs pos="13000">
                    <a:srgbClr val="0047FF"/>
                  </a:gs>
                  <a:gs pos="28000">
                    <a:srgbClr val="000082"/>
                  </a:gs>
                  <a:gs pos="42999">
                    <a:srgbClr val="0047FF"/>
                  </a:gs>
                  <a:gs pos="58000">
                    <a:srgbClr val="000082"/>
                  </a:gs>
                  <a:gs pos="72000">
                    <a:srgbClr val="0047FF"/>
                  </a:gs>
                  <a:gs pos="87000">
                    <a:srgbClr val="000082"/>
                  </a:gs>
                  <a:gs pos="100000">
                    <a:srgbClr val="0047FF"/>
                  </a:gs>
                </a:gsLst>
                <a:lin ang="5400000" scaled="0"/>
              </a:gradFill>
            </a:ln>
          </c:spPr>
          <c:marker>
            <c:symbol val="none"/>
          </c:marker>
          <c:cat>
            <c:numRef>
              <c:f>'2'!$B$17:$B$27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'2'!$I$17:$I$27</c:f>
              <c:numCache>
                <c:formatCode>#,##0</c:formatCode>
                <c:ptCount val="11"/>
                <c:pt idx="0">
                  <c:v>27907</c:v>
                </c:pt>
                <c:pt idx="1">
                  <c:v>31460</c:v>
                </c:pt>
                <c:pt idx="2">
                  <c:v>44550</c:v>
                </c:pt>
                <c:pt idx="3">
                  <c:v>31892</c:v>
                </c:pt>
                <c:pt idx="4">
                  <c:v>24537</c:v>
                </c:pt>
                <c:pt idx="5">
                  <c:v>22716</c:v>
                </c:pt>
                <c:pt idx="6">
                  <c:v>21653</c:v>
                </c:pt>
                <c:pt idx="7">
                  <c:v>24107</c:v>
                </c:pt>
                <c:pt idx="8">
                  <c:v>20676</c:v>
                </c:pt>
                <c:pt idx="9">
                  <c:v>22464</c:v>
                </c:pt>
                <c:pt idx="10">
                  <c:v>17665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1072"/>
        <c:axId val="107012864"/>
      </c:lineChart>
      <c:catAx>
        <c:axId val="1070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012864"/>
        <c:crosses val="autoZero"/>
        <c:auto val="1"/>
        <c:lblAlgn val="ctr"/>
        <c:lblOffset val="100"/>
        <c:noMultiLvlLbl val="0"/>
      </c:catAx>
      <c:valAx>
        <c:axId val="107012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011072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8805026016484789"/>
          <c:y val="0.14069085114360705"/>
          <c:w val="0.11020030390937975"/>
          <c:h val="0.175785429805708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1"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533400</xdr:colOff>
      <xdr:row>7</xdr:row>
      <xdr:rowOff>0</xdr:rowOff>
    </xdr:from>
    <xdr:to>
      <xdr:col>24</xdr:col>
      <xdr:colOff>508000</xdr:colOff>
      <xdr:row>22</xdr:row>
      <xdr:rowOff>266700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0.90789</cdr:x>
      <cdr:y>0.90476</cdr:y>
    </cdr:from>
    <cdr:to>
      <cdr:x>0.99123</cdr:x>
      <cdr:y>0.97917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886700" y="3860800"/>
          <a:ext cx="7239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ar-IQ" sz="1200" b="1"/>
            <a:t>السنوات</a:t>
          </a:r>
          <a:endParaRPr lang="en-US" sz="14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rightToLeft="1" topLeftCell="B10" zoomScale="75" zoomScaleNormal="75" zoomScaleSheetLayoutView="78" workbookViewId="0">
      <selection activeCell="M25" sqref="M25"/>
    </sheetView>
  </sheetViews>
  <sheetFormatPr defaultRowHeight="12.75" x14ac:dyDescent="0.2"/>
  <cols>
    <col min="1" max="1" width="3.28515625" style="1" hidden="1" customWidth="1"/>
    <col min="2" max="2" width="11.28515625" style="3" customWidth="1"/>
    <col min="3" max="3" width="25.28515625" style="3" customWidth="1"/>
    <col min="4" max="4" width="21.85546875" style="3" customWidth="1"/>
    <col min="5" max="5" width="0.140625" style="3" customWidth="1"/>
    <col min="6" max="6" width="16.140625" style="3" customWidth="1"/>
    <col min="7" max="7" width="18" style="3" customWidth="1"/>
    <col min="8" max="8" width="22.140625" style="3" hidden="1" customWidth="1"/>
    <col min="9" max="9" width="19" style="3" customWidth="1"/>
    <col min="10" max="10" width="37.42578125" style="3" customWidth="1"/>
    <col min="11" max="11" width="0.28515625" style="1" customWidth="1"/>
    <col min="12" max="12" width="9.140625" style="1"/>
    <col min="13" max="13" width="9.28515625" style="1" bestFit="1" customWidth="1"/>
    <col min="14" max="16" width="9.140625" style="1"/>
    <col min="17" max="17" width="13.85546875" style="1" bestFit="1" customWidth="1"/>
    <col min="18" max="18" width="14.85546875" style="1" customWidth="1"/>
    <col min="19" max="19" width="19.42578125" style="1" customWidth="1"/>
    <col min="20" max="16384" width="9.140625" style="1"/>
  </cols>
  <sheetData>
    <row r="1" spans="1:27" x14ac:dyDescent="0.2">
      <c r="B1" s="88"/>
      <c r="C1" s="88"/>
      <c r="D1" s="88"/>
      <c r="E1" s="88"/>
      <c r="F1" s="88"/>
      <c r="G1" s="88"/>
      <c r="H1" s="88"/>
      <c r="I1" s="88"/>
      <c r="J1" s="88"/>
    </row>
    <row r="2" spans="1:27" x14ac:dyDescent="0.2">
      <c r="B2" s="88"/>
      <c r="C2" s="88"/>
      <c r="D2" s="88"/>
      <c r="E2" s="88"/>
      <c r="F2" s="88"/>
      <c r="G2" s="88"/>
      <c r="H2" s="88"/>
      <c r="I2" s="88"/>
      <c r="J2" s="88"/>
    </row>
    <row r="3" spans="1:27" x14ac:dyDescent="0.2">
      <c r="B3" s="88"/>
      <c r="C3" s="88"/>
      <c r="D3" s="88"/>
      <c r="E3" s="88"/>
      <c r="F3" s="88"/>
      <c r="G3" s="88"/>
      <c r="H3" s="88"/>
      <c r="I3" s="88"/>
      <c r="J3" s="88"/>
    </row>
    <row r="4" spans="1:27" x14ac:dyDescent="0.2">
      <c r="B4" s="88"/>
      <c r="C4" s="88"/>
      <c r="D4" s="88"/>
      <c r="E4" s="88"/>
      <c r="F4" s="88"/>
      <c r="G4" s="88"/>
      <c r="H4" s="88"/>
      <c r="I4" s="88"/>
      <c r="J4" s="88"/>
      <c r="W4" s="16" t="s">
        <v>161</v>
      </c>
    </row>
    <row r="5" spans="1:27" ht="20.25" x14ac:dyDescent="0.2">
      <c r="B5" s="88"/>
      <c r="C5" s="88"/>
      <c r="D5" s="88"/>
      <c r="E5" s="88"/>
      <c r="F5" s="88"/>
      <c r="G5" s="88"/>
      <c r="H5" s="88"/>
      <c r="I5" s="88"/>
      <c r="J5" s="88"/>
      <c r="S5" s="271" t="s">
        <v>159</v>
      </c>
    </row>
    <row r="6" spans="1:27" ht="16.5" customHeight="1" x14ac:dyDescent="0.2">
      <c r="A6" s="388"/>
      <c r="B6" s="388"/>
      <c r="C6" s="388"/>
      <c r="D6" s="388"/>
      <c r="E6" s="42"/>
      <c r="F6" s="389"/>
      <c r="G6" s="389"/>
      <c r="H6" s="389"/>
      <c r="I6" s="389"/>
      <c r="J6" s="389"/>
      <c r="K6" s="389"/>
      <c r="N6" s="382" t="s">
        <v>160</v>
      </c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82"/>
      <c r="AA6" s="382"/>
    </row>
    <row r="7" spans="1:27" ht="23.25" customHeight="1" x14ac:dyDescent="0.2">
      <c r="A7" s="96"/>
      <c r="B7" s="91"/>
      <c r="C7" s="91"/>
      <c r="D7" s="91"/>
      <c r="E7" s="91"/>
      <c r="F7" s="95" t="s">
        <v>100</v>
      </c>
      <c r="G7" s="73" t="s">
        <v>101</v>
      </c>
      <c r="H7" s="91"/>
      <c r="I7" s="91"/>
      <c r="J7" s="91"/>
      <c r="K7" s="90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</row>
    <row r="8" spans="1:27" ht="23.25" customHeight="1" x14ac:dyDescent="0.2">
      <c r="A8" s="390" t="s">
        <v>157</v>
      </c>
      <c r="B8" s="391"/>
      <c r="C8" s="391"/>
      <c r="D8" s="391"/>
      <c r="E8" s="391"/>
      <c r="F8" s="391"/>
      <c r="G8" s="391"/>
      <c r="H8" s="391"/>
      <c r="I8" s="391"/>
      <c r="J8" s="391"/>
      <c r="K8" s="391"/>
    </row>
    <row r="9" spans="1:27" s="2" customFormat="1" ht="24" customHeight="1" thickBot="1" x14ac:dyDescent="0.25">
      <c r="A9" s="387"/>
      <c r="B9" s="387"/>
      <c r="C9" s="97"/>
      <c r="D9" s="97"/>
      <c r="E9" s="97"/>
      <c r="F9" s="97"/>
      <c r="G9" s="97"/>
      <c r="H9" s="97"/>
      <c r="I9" s="94"/>
      <c r="J9" s="94" t="s">
        <v>77</v>
      </c>
      <c r="K9" s="98"/>
      <c r="L9" s="10"/>
      <c r="M9" s="10"/>
      <c r="O9" s="1"/>
      <c r="P9" s="1"/>
      <c r="Q9" s="1"/>
    </row>
    <row r="10" spans="1:27" s="10" customFormat="1" ht="15.75" customHeight="1" thickTop="1" x14ac:dyDescent="0.2">
      <c r="A10" s="99"/>
      <c r="B10" s="143"/>
      <c r="C10" s="383" t="s">
        <v>74</v>
      </c>
      <c r="D10" s="143"/>
      <c r="E10" s="143"/>
      <c r="F10" s="383" t="s">
        <v>18</v>
      </c>
      <c r="G10" s="143"/>
      <c r="H10" s="143"/>
      <c r="I10" s="383" t="s">
        <v>0</v>
      </c>
      <c r="J10" s="143"/>
      <c r="K10" s="99"/>
      <c r="M10" s="69"/>
      <c r="O10" s="1"/>
      <c r="P10" s="1"/>
      <c r="Q10" s="1"/>
    </row>
    <row r="11" spans="1:27" s="10" customFormat="1" ht="75" customHeight="1" thickBot="1" x14ac:dyDescent="0.25">
      <c r="A11" s="100"/>
      <c r="B11" s="143"/>
      <c r="C11" s="384"/>
      <c r="D11" s="143"/>
      <c r="E11" s="143"/>
      <c r="F11" s="384"/>
      <c r="G11" s="143"/>
      <c r="H11" s="143"/>
      <c r="I11" s="384"/>
      <c r="J11" s="143"/>
      <c r="K11" s="100"/>
      <c r="O11" s="1"/>
      <c r="P11" s="1"/>
      <c r="Q11" s="1"/>
    </row>
    <row r="12" spans="1:27" s="10" customFormat="1" ht="15.75" customHeight="1" thickTop="1" x14ac:dyDescent="0.2">
      <c r="A12" s="100"/>
      <c r="B12" s="385" t="s">
        <v>68</v>
      </c>
      <c r="C12" s="385" t="s">
        <v>16</v>
      </c>
      <c r="D12" s="385" t="s">
        <v>35</v>
      </c>
      <c r="E12" s="273"/>
      <c r="F12" s="385" t="s">
        <v>16</v>
      </c>
      <c r="G12" s="385" t="s">
        <v>35</v>
      </c>
      <c r="H12" s="273"/>
      <c r="I12" s="385" t="s">
        <v>16</v>
      </c>
      <c r="J12" s="385" t="s">
        <v>35</v>
      </c>
      <c r="K12" s="100"/>
      <c r="O12" s="1"/>
      <c r="P12" s="1"/>
      <c r="Q12" s="1"/>
    </row>
    <row r="13" spans="1:27" s="10" customFormat="1" ht="21" customHeight="1" thickBot="1" x14ac:dyDescent="0.25">
      <c r="A13" s="101"/>
      <c r="B13" s="386"/>
      <c r="C13" s="386"/>
      <c r="D13" s="386"/>
      <c r="E13" s="274"/>
      <c r="F13" s="386"/>
      <c r="G13" s="386"/>
      <c r="H13" s="274"/>
      <c r="I13" s="386"/>
      <c r="J13" s="386"/>
      <c r="K13" s="101"/>
      <c r="O13" s="1"/>
      <c r="P13" s="1"/>
      <c r="Q13" s="1"/>
    </row>
    <row r="14" spans="1:27" s="10" customFormat="1" ht="18.75" hidden="1" customHeight="1" x14ac:dyDescent="0.2">
      <c r="A14" s="100"/>
      <c r="B14" s="191"/>
      <c r="C14" s="192"/>
      <c r="D14" s="192"/>
      <c r="E14" s="192"/>
      <c r="F14" s="21"/>
      <c r="G14" s="21"/>
      <c r="H14" s="21"/>
      <c r="I14" s="192"/>
      <c r="J14" s="192"/>
      <c r="K14" s="102"/>
    </row>
    <row r="15" spans="1:27" s="10" customFormat="1" ht="18" hidden="1" customHeight="1" x14ac:dyDescent="0.2">
      <c r="A15" s="100"/>
      <c r="B15" s="191"/>
      <c r="C15" s="192"/>
      <c r="D15" s="192"/>
      <c r="E15" s="192"/>
      <c r="F15" s="21"/>
      <c r="G15" s="21"/>
      <c r="H15" s="21"/>
      <c r="I15" s="192"/>
      <c r="J15" s="192"/>
      <c r="K15" s="102"/>
    </row>
    <row r="16" spans="1:27" s="10" customFormat="1" ht="19.5" hidden="1" customHeight="1" x14ac:dyDescent="0.2">
      <c r="A16" s="103"/>
      <c r="B16" s="193"/>
      <c r="C16" s="192"/>
      <c r="D16" s="192"/>
      <c r="E16" s="192"/>
      <c r="F16" s="21"/>
      <c r="G16" s="21"/>
      <c r="H16" s="21"/>
      <c r="I16" s="192"/>
      <c r="J16" s="192"/>
      <c r="K16" s="102"/>
    </row>
    <row r="17" spans="1:17" s="10" customFormat="1" ht="27.95" customHeight="1" thickBot="1" x14ac:dyDescent="0.25">
      <c r="A17" s="104"/>
      <c r="B17" s="172">
        <v>2010</v>
      </c>
      <c r="C17" s="120">
        <v>27733</v>
      </c>
      <c r="D17" s="120">
        <v>1428510610</v>
      </c>
      <c r="E17" s="120"/>
      <c r="F17" s="120">
        <v>174</v>
      </c>
      <c r="G17" s="120">
        <v>2012300</v>
      </c>
      <c r="H17" s="120"/>
      <c r="I17" s="120">
        <f t="shared" ref="I17:I18" si="0">SUM(C17+F17)</f>
        <v>27907</v>
      </c>
      <c r="J17" s="120">
        <f t="shared" ref="J17" si="1">SUM(D17+G17)</f>
        <v>1430522910</v>
      </c>
      <c r="K17" s="106"/>
      <c r="O17" s="1"/>
      <c r="P17" s="1"/>
      <c r="Q17" s="1"/>
    </row>
    <row r="18" spans="1:17" s="10" customFormat="1" ht="27.95" customHeight="1" thickTop="1" x14ac:dyDescent="0.2">
      <c r="A18" s="100"/>
      <c r="B18" s="194">
        <v>2011</v>
      </c>
      <c r="C18" s="195">
        <v>31283</v>
      </c>
      <c r="D18" s="195">
        <v>1780184628</v>
      </c>
      <c r="E18" s="195"/>
      <c r="F18" s="195">
        <v>177</v>
      </c>
      <c r="G18" s="195">
        <v>2806500</v>
      </c>
      <c r="H18" s="195"/>
      <c r="I18" s="195">
        <f t="shared" si="0"/>
        <v>31460</v>
      </c>
      <c r="J18" s="195">
        <f>SUM(D18+G18)</f>
        <v>1782991128</v>
      </c>
      <c r="K18" s="100"/>
      <c r="O18" s="1"/>
      <c r="P18" s="1"/>
      <c r="Q18" s="1"/>
    </row>
    <row r="19" spans="1:17" s="10" customFormat="1" ht="27.95" customHeight="1" x14ac:dyDescent="0.2">
      <c r="A19" s="100"/>
      <c r="B19" s="172">
        <v>2012</v>
      </c>
      <c r="C19" s="120">
        <v>44412</v>
      </c>
      <c r="D19" s="120">
        <v>2681073844</v>
      </c>
      <c r="E19" s="120"/>
      <c r="F19" s="120">
        <v>138</v>
      </c>
      <c r="G19" s="120">
        <v>2751200</v>
      </c>
      <c r="H19" s="120"/>
      <c r="I19" s="120">
        <f>F19+C19</f>
        <v>44550</v>
      </c>
      <c r="J19" s="120">
        <f>G19+D19</f>
        <v>2683825044</v>
      </c>
      <c r="K19" s="100"/>
      <c r="O19" s="1"/>
      <c r="P19" s="1"/>
      <c r="Q19" s="1"/>
    </row>
    <row r="20" spans="1:17" s="10" customFormat="1" ht="27.95" customHeight="1" x14ac:dyDescent="0.2">
      <c r="A20" s="107"/>
      <c r="B20" s="194">
        <v>2013</v>
      </c>
      <c r="C20" s="195">
        <v>31724</v>
      </c>
      <c r="D20" s="195">
        <v>2171719490</v>
      </c>
      <c r="E20" s="195"/>
      <c r="F20" s="195">
        <v>168</v>
      </c>
      <c r="G20" s="195">
        <v>2758550</v>
      </c>
      <c r="H20" s="195"/>
      <c r="I20" s="195">
        <f>F20+C20</f>
        <v>31892</v>
      </c>
      <c r="J20" s="195">
        <f>G20+D20</f>
        <v>2174478040</v>
      </c>
      <c r="K20" s="100"/>
      <c r="O20" s="1"/>
      <c r="P20" s="1"/>
      <c r="Q20" s="1"/>
    </row>
    <row r="21" spans="1:17" s="10" customFormat="1" ht="27.95" customHeight="1" x14ac:dyDescent="0.2">
      <c r="A21" s="100"/>
      <c r="B21" s="172">
        <v>2014</v>
      </c>
      <c r="C21" s="120">
        <v>24397</v>
      </c>
      <c r="D21" s="120">
        <v>1823576791</v>
      </c>
      <c r="E21" s="120"/>
      <c r="F21" s="120">
        <v>140</v>
      </c>
      <c r="G21" s="120">
        <v>2142950</v>
      </c>
      <c r="H21" s="120"/>
      <c r="I21" s="120">
        <f>C21+F21</f>
        <v>24537</v>
      </c>
      <c r="J21" s="120">
        <f>D21+G21</f>
        <v>1825719741</v>
      </c>
      <c r="K21" s="100"/>
      <c r="O21" s="1"/>
      <c r="P21" s="1"/>
      <c r="Q21" s="1"/>
    </row>
    <row r="22" spans="1:17" s="10" customFormat="1" ht="27.95" customHeight="1" x14ac:dyDescent="0.2">
      <c r="A22" s="100"/>
      <c r="B22" s="173">
        <v>2015</v>
      </c>
      <c r="C22" s="121">
        <v>22592</v>
      </c>
      <c r="D22" s="121">
        <v>1785739026</v>
      </c>
      <c r="E22" s="121">
        <v>124</v>
      </c>
      <c r="F22" s="121">
        <v>124</v>
      </c>
      <c r="G22" s="121">
        <v>2294900</v>
      </c>
      <c r="H22" s="121"/>
      <c r="I22" s="121">
        <v>22716</v>
      </c>
      <c r="J22" s="121">
        <v>1788033926</v>
      </c>
      <c r="K22" s="100"/>
      <c r="O22" s="1"/>
      <c r="P22" s="1"/>
      <c r="Q22" s="1"/>
    </row>
    <row r="23" spans="1:17" s="10" customFormat="1" ht="27.95" customHeight="1" x14ac:dyDescent="0.2">
      <c r="A23" s="100"/>
      <c r="B23" s="172">
        <v>2016</v>
      </c>
      <c r="C23" s="120">
        <v>21571</v>
      </c>
      <c r="D23" s="120">
        <v>1757803669</v>
      </c>
      <c r="E23" s="120">
        <v>82</v>
      </c>
      <c r="F23" s="120">
        <v>82</v>
      </c>
      <c r="G23" s="120">
        <v>1563650</v>
      </c>
      <c r="H23" s="120"/>
      <c r="I23" s="120">
        <v>21653</v>
      </c>
      <c r="J23" s="120">
        <v>1759367319</v>
      </c>
      <c r="K23" s="100"/>
      <c r="O23" s="1"/>
      <c r="P23" s="1"/>
      <c r="Q23" s="1"/>
    </row>
    <row r="24" spans="1:17" s="84" customFormat="1" ht="27.95" customHeight="1" x14ac:dyDescent="0.2">
      <c r="A24" s="108"/>
      <c r="B24" s="119">
        <v>2017</v>
      </c>
      <c r="C24" s="121">
        <v>24025</v>
      </c>
      <c r="D24" s="121">
        <v>2018794215</v>
      </c>
      <c r="E24" s="121"/>
      <c r="F24" s="121">
        <v>82</v>
      </c>
      <c r="G24" s="121">
        <v>3085000</v>
      </c>
      <c r="H24" s="121"/>
      <c r="I24" s="121">
        <v>24107</v>
      </c>
      <c r="J24" s="121">
        <f>D24+G24</f>
        <v>2021879215</v>
      </c>
      <c r="K24" s="108"/>
      <c r="O24" s="27"/>
      <c r="P24" s="27"/>
      <c r="Q24" s="27"/>
    </row>
    <row r="25" spans="1:17" s="10" customFormat="1" ht="27.95" customHeight="1" x14ac:dyDescent="0.2">
      <c r="A25" s="100"/>
      <c r="B25" s="172">
        <v>2018</v>
      </c>
      <c r="C25" s="120">
        <v>20595</v>
      </c>
      <c r="D25" s="120">
        <v>1873614367</v>
      </c>
      <c r="E25" s="120"/>
      <c r="F25" s="120">
        <v>81</v>
      </c>
      <c r="G25" s="120">
        <v>1804300</v>
      </c>
      <c r="H25" s="120"/>
      <c r="I25" s="120">
        <v>20676</v>
      </c>
      <c r="J25" s="120">
        <v>1875418667</v>
      </c>
      <c r="K25" s="100"/>
      <c r="O25" s="1"/>
      <c r="P25" s="1"/>
      <c r="Q25" s="1"/>
    </row>
    <row r="26" spans="1:17" s="10" customFormat="1" ht="27.95" customHeight="1" x14ac:dyDescent="0.2">
      <c r="A26" s="100"/>
      <c r="B26" s="119">
        <v>2019</v>
      </c>
      <c r="C26" s="121">
        <v>22349</v>
      </c>
      <c r="D26" s="121">
        <v>2141444255</v>
      </c>
      <c r="E26" s="121"/>
      <c r="F26" s="121">
        <v>115</v>
      </c>
      <c r="G26" s="121">
        <v>4900950</v>
      </c>
      <c r="H26" s="121"/>
      <c r="I26" s="121">
        <v>22464</v>
      </c>
      <c r="J26" s="121">
        <v>2148085208</v>
      </c>
      <c r="K26" s="100"/>
      <c r="O26" s="1"/>
      <c r="P26" s="1"/>
      <c r="Q26" s="1"/>
    </row>
    <row r="27" spans="1:17" s="10" customFormat="1" ht="27.95" customHeight="1" thickBot="1" x14ac:dyDescent="0.25">
      <c r="A27" s="100"/>
      <c r="B27" s="172">
        <v>2020</v>
      </c>
      <c r="C27" s="120">
        <v>17509</v>
      </c>
      <c r="D27" s="120">
        <v>1576322549</v>
      </c>
      <c r="E27" s="120"/>
      <c r="F27" s="120">
        <v>156</v>
      </c>
      <c r="G27" s="120">
        <v>5292160</v>
      </c>
      <c r="H27" s="120"/>
      <c r="I27" s="120">
        <v>17665</v>
      </c>
      <c r="J27" s="120">
        <v>1581614709</v>
      </c>
      <c r="K27" s="100"/>
      <c r="O27" s="1"/>
      <c r="P27" s="1"/>
      <c r="Q27" s="1"/>
    </row>
    <row r="28" spans="1:17" s="10" customFormat="1" ht="19.5" customHeight="1" thickTop="1" x14ac:dyDescent="0.2">
      <c r="A28" s="76"/>
      <c r="B28" s="196"/>
      <c r="C28" s="196"/>
      <c r="D28" s="196"/>
      <c r="E28" s="197"/>
      <c r="F28" s="197"/>
      <c r="G28" s="197"/>
      <c r="H28" s="197"/>
      <c r="I28" s="197"/>
      <c r="J28" s="197"/>
      <c r="K28" s="76"/>
      <c r="O28" s="1"/>
      <c r="P28" s="1"/>
      <c r="Q28" s="1"/>
    </row>
    <row r="29" spans="1:17" ht="16.5" customHeight="1" x14ac:dyDescent="0.2">
      <c r="A29" s="77" t="s">
        <v>19</v>
      </c>
      <c r="B29" s="394" t="s">
        <v>96</v>
      </c>
      <c r="C29" s="394"/>
      <c r="D29" s="394"/>
      <c r="E29" s="394"/>
      <c r="F29" s="394"/>
      <c r="G29" s="394"/>
      <c r="H29" s="394"/>
      <c r="I29" s="394"/>
      <c r="J29" s="394"/>
      <c r="K29" s="78"/>
      <c r="L29" s="10"/>
      <c r="M29" s="10"/>
    </row>
    <row r="30" spans="1:17" ht="16.5" customHeight="1" x14ac:dyDescent="0.2">
      <c r="A30" s="77"/>
      <c r="B30" s="392" t="s">
        <v>72</v>
      </c>
      <c r="C30" s="392"/>
      <c r="D30" s="392"/>
      <c r="E30" s="198"/>
      <c r="F30" s="198"/>
      <c r="G30" s="198"/>
      <c r="H30" s="198"/>
      <c r="I30" s="198"/>
      <c r="J30" s="198"/>
      <c r="K30" s="78"/>
      <c r="L30" s="10"/>
      <c r="M30" s="10"/>
    </row>
    <row r="31" spans="1:17" ht="16.5" customHeight="1" x14ac:dyDescent="0.2">
      <c r="A31" s="77" t="s">
        <v>20</v>
      </c>
      <c r="B31" s="392" t="s">
        <v>78</v>
      </c>
      <c r="C31" s="392"/>
      <c r="D31" s="392"/>
      <c r="E31" s="393"/>
      <c r="F31" s="393"/>
      <c r="G31" s="393"/>
      <c r="H31" s="393"/>
      <c r="I31" s="393"/>
      <c r="J31" s="393"/>
      <c r="K31" s="78"/>
      <c r="L31" s="10"/>
      <c r="M31" s="10"/>
    </row>
    <row r="32" spans="1:17" ht="16.5" customHeight="1" x14ac:dyDescent="0.2">
      <c r="A32" s="38" t="s">
        <v>21</v>
      </c>
      <c r="B32" s="1"/>
      <c r="C32" s="1"/>
      <c r="D32" s="1"/>
      <c r="E32" s="25"/>
      <c r="F32" s="25"/>
      <c r="G32" s="25"/>
      <c r="H32" s="25"/>
      <c r="I32" s="25"/>
      <c r="J32" s="25"/>
      <c r="K32" s="37"/>
    </row>
    <row r="33" spans="10:10" x14ac:dyDescent="0.2">
      <c r="J33" s="61"/>
    </row>
    <row r="34" spans="10:10" ht="32.25" customHeight="1" x14ac:dyDescent="0.2"/>
    <row r="43" spans="10:10" hidden="1" x14ac:dyDescent="0.2"/>
    <row r="44" spans="10:10" hidden="1" x14ac:dyDescent="0.2"/>
    <row r="45" spans="10:10" hidden="1" x14ac:dyDescent="0.2"/>
    <row r="46" spans="10:10" hidden="1" x14ac:dyDescent="0.2"/>
    <row r="47" spans="10:10" hidden="1" x14ac:dyDescent="0.2"/>
    <row r="49" ht="6.75" customHeight="1" x14ac:dyDescent="0.2"/>
    <row r="50" ht="8.25" hidden="1" customHeight="1" x14ac:dyDescent="0.2"/>
    <row r="51" ht="3" hidden="1" customHeight="1" x14ac:dyDescent="0.2"/>
  </sheetData>
  <mergeCells count="19">
    <mergeCell ref="B31:D31"/>
    <mergeCell ref="E31:J31"/>
    <mergeCell ref="G12:G13"/>
    <mergeCell ref="C12:C13"/>
    <mergeCell ref="B30:D30"/>
    <mergeCell ref="D12:D13"/>
    <mergeCell ref="J12:J13"/>
    <mergeCell ref="F12:F13"/>
    <mergeCell ref="B29:J29"/>
    <mergeCell ref="N6:AA7"/>
    <mergeCell ref="F10:F11"/>
    <mergeCell ref="B12:B13"/>
    <mergeCell ref="A9:B9"/>
    <mergeCell ref="A6:D6"/>
    <mergeCell ref="F6:K6"/>
    <mergeCell ref="A8:K8"/>
    <mergeCell ref="C10:C11"/>
    <mergeCell ref="I10:I11"/>
    <mergeCell ref="I12:I13"/>
  </mergeCells>
  <phoneticPr fontId="11" type="noConversion"/>
  <printOptions horizontalCentered="1" verticalCentered="1"/>
  <pageMargins left="0.98425196850393704" right="0.98425196850393704" top="1.26" bottom="0.42" header="0" footer="0.35"/>
  <pageSetup paperSize="9" scale="75" orientation="landscape" horizontalDpi="4294967293" r:id="rId1"/>
  <headerFooter alignWithMargins="0"/>
  <colBreaks count="1" manualBreakCount="1">
    <brk id="11" min="5" max="31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6"/>
  <sheetViews>
    <sheetView rightToLeft="1" topLeftCell="D1" zoomScale="75" zoomScaleNormal="75" zoomScaleSheetLayoutView="75" workbookViewId="0">
      <selection activeCell="Q18" sqref="Q18"/>
    </sheetView>
  </sheetViews>
  <sheetFormatPr defaultRowHeight="12.75" x14ac:dyDescent="0.2"/>
  <cols>
    <col min="1" max="1" width="23" style="1" customWidth="1"/>
    <col min="2" max="2" width="9.28515625" style="1" customWidth="1"/>
    <col min="3" max="3" width="15.28515625" style="1" customWidth="1"/>
    <col min="4" max="4" width="17.28515625" style="1" customWidth="1"/>
    <col min="5" max="5" width="22" style="1" customWidth="1"/>
    <col min="6" max="6" width="10.140625" style="1" customWidth="1"/>
    <col min="7" max="7" width="18" style="1" customWidth="1"/>
    <col min="8" max="8" width="13" style="1" customWidth="1"/>
    <col min="9" max="9" width="22.140625" style="1" customWidth="1"/>
    <col min="10" max="10" width="9.42578125" style="1" customWidth="1"/>
    <col min="11" max="11" width="15.42578125" style="1" customWidth="1"/>
    <col min="12" max="12" width="17.85546875" style="1" customWidth="1"/>
    <col min="13" max="13" width="21.7109375" style="1" customWidth="1"/>
    <col min="14" max="14" width="10.85546875" style="1" customWidth="1"/>
    <col min="15" max="15" width="16.140625" style="1" customWidth="1"/>
    <col min="16" max="16" width="16.42578125" style="1" customWidth="1"/>
    <col min="17" max="17" width="22.140625" style="1" customWidth="1"/>
    <col min="18" max="16384" width="9.140625" style="1"/>
  </cols>
  <sheetData>
    <row r="2" spans="1:33" ht="21.95" customHeight="1" x14ac:dyDescent="0.2">
      <c r="A2" s="75"/>
      <c r="B2" s="75"/>
      <c r="C2" s="75"/>
      <c r="D2" s="75"/>
      <c r="E2" s="72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33" ht="47.25" customHeight="1" x14ac:dyDescent="0.2">
      <c r="A3" s="221" t="s">
        <v>126</v>
      </c>
      <c r="B3" s="222" t="s">
        <v>130</v>
      </c>
      <c r="C3" s="223" t="s">
        <v>127</v>
      </c>
      <c r="D3" s="223"/>
      <c r="E3" s="438" t="s">
        <v>125</v>
      </c>
      <c r="F3" s="438"/>
      <c r="G3" s="438"/>
      <c r="H3" s="438"/>
      <c r="I3" s="438"/>
      <c r="J3" s="438"/>
      <c r="K3" s="438"/>
      <c r="L3" s="438"/>
      <c r="M3" s="223"/>
      <c r="N3" s="223"/>
      <c r="O3" s="223"/>
      <c r="P3" s="223"/>
      <c r="Q3" s="223"/>
    </row>
    <row r="4" spans="1:33" s="21" customFormat="1" ht="60" customHeight="1" x14ac:dyDescent="0.2">
      <c r="A4" s="441" t="s">
        <v>150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0" t="s">
        <v>76</v>
      </c>
      <c r="Q4" s="440"/>
    </row>
    <row r="5" spans="1:33" s="27" customFormat="1" ht="49.5" customHeight="1" x14ac:dyDescent="0.2">
      <c r="A5" s="224"/>
      <c r="B5" s="443" t="s">
        <v>92</v>
      </c>
      <c r="C5" s="443"/>
      <c r="D5" s="443"/>
      <c r="E5" s="443"/>
      <c r="F5" s="443" t="s">
        <v>82</v>
      </c>
      <c r="G5" s="443"/>
      <c r="H5" s="443"/>
      <c r="I5" s="443"/>
      <c r="J5" s="443" t="s">
        <v>107</v>
      </c>
      <c r="K5" s="443"/>
      <c r="L5" s="443"/>
      <c r="M5" s="443"/>
      <c r="N5" s="442" t="s">
        <v>89</v>
      </c>
      <c r="O5" s="442"/>
      <c r="P5" s="442"/>
      <c r="Q5" s="442"/>
    </row>
    <row r="6" spans="1:33" s="44" customFormat="1" ht="99" customHeight="1" thickBot="1" x14ac:dyDescent="0.25">
      <c r="A6" s="225" t="s">
        <v>84</v>
      </c>
      <c r="B6" s="226" t="s">
        <v>16</v>
      </c>
      <c r="C6" s="227" t="s">
        <v>90</v>
      </c>
      <c r="D6" s="227" t="s">
        <v>91</v>
      </c>
      <c r="E6" s="226" t="s">
        <v>17</v>
      </c>
      <c r="F6" s="226" t="s">
        <v>16</v>
      </c>
      <c r="G6" s="227" t="s">
        <v>90</v>
      </c>
      <c r="H6" s="227" t="s">
        <v>91</v>
      </c>
      <c r="I6" s="227" t="s">
        <v>17</v>
      </c>
      <c r="J6" s="227" t="s">
        <v>16</v>
      </c>
      <c r="K6" s="227" t="s">
        <v>90</v>
      </c>
      <c r="L6" s="227" t="s">
        <v>91</v>
      </c>
      <c r="M6" s="227" t="s">
        <v>17</v>
      </c>
      <c r="N6" s="227" t="s">
        <v>16</v>
      </c>
      <c r="O6" s="227" t="s">
        <v>90</v>
      </c>
      <c r="P6" s="227" t="s">
        <v>91</v>
      </c>
      <c r="Q6" s="227" t="s">
        <v>17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s="44" customFormat="1" ht="39.950000000000003" customHeight="1" x14ac:dyDescent="0.2">
      <c r="A7" s="270" t="s">
        <v>1</v>
      </c>
      <c r="B7" s="228">
        <v>1</v>
      </c>
      <c r="C7" s="228">
        <v>510</v>
      </c>
      <c r="D7" s="228">
        <v>30</v>
      </c>
      <c r="E7" s="228">
        <v>7500</v>
      </c>
      <c r="F7" s="228">
        <v>1</v>
      </c>
      <c r="G7" s="228">
        <v>4880</v>
      </c>
      <c r="H7" s="228">
        <v>720</v>
      </c>
      <c r="I7" s="228">
        <v>144000</v>
      </c>
      <c r="J7" s="228">
        <v>2</v>
      </c>
      <c r="K7" s="228">
        <v>9500</v>
      </c>
      <c r="L7" s="228">
        <v>360</v>
      </c>
      <c r="M7" s="228">
        <v>54000</v>
      </c>
      <c r="N7" s="228">
        <v>4</v>
      </c>
      <c r="O7" s="228">
        <v>14890</v>
      </c>
      <c r="P7" s="228">
        <v>1110</v>
      </c>
      <c r="Q7" s="229">
        <v>205500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s="44" customFormat="1" ht="39.950000000000003" customHeight="1" x14ac:dyDescent="0.2">
      <c r="A8" s="230" t="s">
        <v>3</v>
      </c>
      <c r="B8" s="231">
        <v>0</v>
      </c>
      <c r="C8" s="231">
        <v>0</v>
      </c>
      <c r="D8" s="231">
        <v>0</v>
      </c>
      <c r="E8" s="231">
        <v>0</v>
      </c>
      <c r="F8" s="231">
        <v>2</v>
      </c>
      <c r="G8" s="231">
        <v>948</v>
      </c>
      <c r="H8" s="231">
        <v>524</v>
      </c>
      <c r="I8" s="231">
        <v>131000</v>
      </c>
      <c r="J8" s="231">
        <v>1</v>
      </c>
      <c r="K8" s="233">
        <v>300</v>
      </c>
      <c r="L8" s="231">
        <v>100</v>
      </c>
      <c r="M8" s="231">
        <v>25000</v>
      </c>
      <c r="N8" s="231">
        <v>3</v>
      </c>
      <c r="O8" s="231">
        <v>1248</v>
      </c>
      <c r="P8" s="231">
        <v>624</v>
      </c>
      <c r="Q8" s="231">
        <v>156000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s="27" customFormat="1" ht="39.950000000000003" customHeight="1" x14ac:dyDescent="0.2">
      <c r="A9" s="270" t="s">
        <v>4</v>
      </c>
      <c r="B9" s="228">
        <v>3</v>
      </c>
      <c r="C9" s="228">
        <v>790</v>
      </c>
      <c r="D9" s="228">
        <v>389</v>
      </c>
      <c r="E9" s="229">
        <v>119550</v>
      </c>
      <c r="F9" s="228">
        <v>0</v>
      </c>
      <c r="G9" s="228">
        <v>0</v>
      </c>
      <c r="H9" s="228">
        <v>0</v>
      </c>
      <c r="I9" s="228">
        <v>0</v>
      </c>
      <c r="J9" s="228">
        <v>0</v>
      </c>
      <c r="K9" s="228">
        <v>0</v>
      </c>
      <c r="L9" s="228">
        <v>0</v>
      </c>
      <c r="M9" s="228">
        <v>0</v>
      </c>
      <c r="N9" s="228">
        <v>3</v>
      </c>
      <c r="O9" s="228">
        <v>790</v>
      </c>
      <c r="P9" s="228">
        <v>389</v>
      </c>
      <c r="Q9" s="228">
        <v>119550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s="44" customFormat="1" ht="39.950000000000003" customHeight="1" x14ac:dyDescent="0.2">
      <c r="A10" s="230" t="s">
        <v>7</v>
      </c>
      <c r="B10" s="231">
        <v>0</v>
      </c>
      <c r="C10" s="231">
        <v>0</v>
      </c>
      <c r="D10" s="231">
        <v>0</v>
      </c>
      <c r="E10" s="231">
        <v>0</v>
      </c>
      <c r="F10" s="231">
        <v>1</v>
      </c>
      <c r="G10" s="231">
        <v>72</v>
      </c>
      <c r="H10" s="231">
        <v>417</v>
      </c>
      <c r="I10" s="231">
        <v>146000</v>
      </c>
      <c r="J10" s="231">
        <v>0</v>
      </c>
      <c r="K10" s="231">
        <v>0</v>
      </c>
      <c r="L10" s="231">
        <v>0</v>
      </c>
      <c r="M10" s="231">
        <v>0</v>
      </c>
      <c r="N10" s="231">
        <v>1</v>
      </c>
      <c r="O10" s="233">
        <v>72</v>
      </c>
      <c r="P10" s="231">
        <v>417</v>
      </c>
      <c r="Q10" s="231">
        <v>146000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s="27" customFormat="1" ht="39.950000000000003" customHeight="1" x14ac:dyDescent="0.2">
      <c r="A11" s="270" t="s">
        <v>12</v>
      </c>
      <c r="B11" s="228">
        <v>0</v>
      </c>
      <c r="C11" s="228">
        <v>0</v>
      </c>
      <c r="D11" s="228">
        <v>0</v>
      </c>
      <c r="E11" s="229">
        <v>0</v>
      </c>
      <c r="F11" s="228">
        <v>0</v>
      </c>
      <c r="G11" s="228">
        <v>0</v>
      </c>
      <c r="H11" s="228">
        <v>0</v>
      </c>
      <c r="I11" s="228">
        <v>0</v>
      </c>
      <c r="J11" s="228">
        <v>1</v>
      </c>
      <c r="K11" s="228">
        <v>200</v>
      </c>
      <c r="L11" s="228">
        <v>40</v>
      </c>
      <c r="M11" s="228">
        <v>20000</v>
      </c>
      <c r="N11" s="228">
        <v>1</v>
      </c>
      <c r="O11" s="228">
        <v>200</v>
      </c>
      <c r="P11" s="228">
        <v>40</v>
      </c>
      <c r="Q11" s="228">
        <v>20000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s="27" customFormat="1" ht="39.950000000000003" customHeight="1" x14ac:dyDescent="0.2">
      <c r="A12" s="230" t="s">
        <v>2</v>
      </c>
      <c r="B12" s="231">
        <v>1</v>
      </c>
      <c r="C12" s="231">
        <v>369</v>
      </c>
      <c r="D12" s="231">
        <v>400</v>
      </c>
      <c r="E12" s="231">
        <v>200000</v>
      </c>
      <c r="F12" s="231">
        <v>0</v>
      </c>
      <c r="G12" s="231">
        <v>0</v>
      </c>
      <c r="H12" s="231">
        <v>0</v>
      </c>
      <c r="I12" s="231">
        <v>0</v>
      </c>
      <c r="J12" s="231">
        <v>0</v>
      </c>
      <c r="K12" s="231">
        <v>0</v>
      </c>
      <c r="L12" s="231">
        <v>0</v>
      </c>
      <c r="M12" s="231">
        <v>0</v>
      </c>
      <c r="N12" s="231">
        <v>1</v>
      </c>
      <c r="O12" s="233">
        <v>369</v>
      </c>
      <c r="P12" s="231">
        <v>400</v>
      </c>
      <c r="Q12" s="231">
        <v>200000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s="27" customFormat="1" ht="39.950000000000003" customHeight="1" x14ac:dyDescent="0.2">
      <c r="A13" s="270" t="s">
        <v>8</v>
      </c>
      <c r="B13" s="228">
        <v>2</v>
      </c>
      <c r="C13" s="228">
        <v>625</v>
      </c>
      <c r="D13" s="228">
        <v>400</v>
      </c>
      <c r="E13" s="229">
        <v>170000</v>
      </c>
      <c r="F13" s="228">
        <v>0</v>
      </c>
      <c r="G13" s="228">
        <v>0</v>
      </c>
      <c r="H13" s="228">
        <v>0</v>
      </c>
      <c r="I13" s="228">
        <v>0</v>
      </c>
      <c r="J13" s="228">
        <v>0</v>
      </c>
      <c r="K13" s="228">
        <v>0</v>
      </c>
      <c r="L13" s="228">
        <v>0</v>
      </c>
      <c r="M13" s="228">
        <v>0</v>
      </c>
      <c r="N13" s="228">
        <v>2</v>
      </c>
      <c r="O13" s="228">
        <v>625</v>
      </c>
      <c r="P13" s="228">
        <v>400</v>
      </c>
      <c r="Q13" s="228">
        <v>170000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s="27" customFormat="1" ht="39.950000000000003" customHeight="1" x14ac:dyDescent="0.2">
      <c r="A14" s="230" t="s">
        <v>9</v>
      </c>
      <c r="B14" s="231">
        <v>1</v>
      </c>
      <c r="C14" s="231">
        <v>3739</v>
      </c>
      <c r="D14" s="231">
        <v>1428</v>
      </c>
      <c r="E14" s="231">
        <v>428400</v>
      </c>
      <c r="F14" s="231">
        <v>1</v>
      </c>
      <c r="G14" s="231">
        <v>250</v>
      </c>
      <c r="H14" s="231">
        <v>200</v>
      </c>
      <c r="I14" s="231">
        <v>60000</v>
      </c>
      <c r="J14" s="231">
        <v>0</v>
      </c>
      <c r="K14" s="231">
        <v>0</v>
      </c>
      <c r="L14" s="231">
        <v>0</v>
      </c>
      <c r="M14" s="231">
        <v>0</v>
      </c>
      <c r="N14" s="231">
        <v>2</v>
      </c>
      <c r="O14" s="233">
        <v>3989</v>
      </c>
      <c r="P14" s="231">
        <v>1628</v>
      </c>
      <c r="Q14" s="231">
        <v>488400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s="27" customFormat="1" ht="39.950000000000003" customHeight="1" x14ac:dyDescent="0.2">
      <c r="A15" s="270" t="s">
        <v>11</v>
      </c>
      <c r="B15" s="228">
        <v>1</v>
      </c>
      <c r="C15" s="228">
        <v>1410</v>
      </c>
      <c r="D15" s="228">
        <v>750</v>
      </c>
      <c r="E15" s="229">
        <v>187500</v>
      </c>
      <c r="F15" s="228">
        <v>0</v>
      </c>
      <c r="G15" s="228">
        <v>0</v>
      </c>
      <c r="H15" s="228">
        <v>0</v>
      </c>
      <c r="I15" s="228">
        <v>0</v>
      </c>
      <c r="J15" s="228">
        <v>1</v>
      </c>
      <c r="K15" s="228">
        <v>1200</v>
      </c>
      <c r="L15" s="228">
        <v>675</v>
      </c>
      <c r="M15" s="228">
        <v>168750</v>
      </c>
      <c r="N15" s="228">
        <v>2</v>
      </c>
      <c r="O15" s="228">
        <v>2610</v>
      </c>
      <c r="P15" s="228">
        <v>1425</v>
      </c>
      <c r="Q15" s="228">
        <v>356250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s="27" customFormat="1" ht="39.950000000000003" customHeight="1" x14ac:dyDescent="0.2">
      <c r="A16" s="230" t="s">
        <v>13</v>
      </c>
      <c r="B16" s="231">
        <v>1</v>
      </c>
      <c r="C16" s="231">
        <v>181</v>
      </c>
      <c r="D16" s="231">
        <v>462</v>
      </c>
      <c r="E16" s="231">
        <v>161700</v>
      </c>
      <c r="F16" s="231">
        <v>1</v>
      </c>
      <c r="G16" s="231">
        <v>200</v>
      </c>
      <c r="H16" s="231">
        <v>172</v>
      </c>
      <c r="I16" s="231">
        <v>51600</v>
      </c>
      <c r="J16" s="231">
        <v>4</v>
      </c>
      <c r="K16" s="233">
        <v>894</v>
      </c>
      <c r="L16" s="231">
        <v>477</v>
      </c>
      <c r="M16" s="231">
        <v>143100</v>
      </c>
      <c r="N16" s="231">
        <v>6</v>
      </c>
      <c r="O16" s="231">
        <v>1275</v>
      </c>
      <c r="P16" s="231">
        <v>1111</v>
      </c>
      <c r="Q16" s="231">
        <v>356400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s="44" customFormat="1" ht="39.950000000000003" customHeight="1" x14ac:dyDescent="0.2">
      <c r="A17" s="270" t="s">
        <v>14</v>
      </c>
      <c r="B17" s="228">
        <v>2</v>
      </c>
      <c r="C17" s="228">
        <v>1249</v>
      </c>
      <c r="D17" s="228">
        <v>1312</v>
      </c>
      <c r="E17" s="229">
        <v>393600</v>
      </c>
      <c r="F17" s="229">
        <v>0</v>
      </c>
      <c r="G17" s="229">
        <v>0</v>
      </c>
      <c r="H17" s="229">
        <v>0</v>
      </c>
      <c r="I17" s="229">
        <v>0</v>
      </c>
      <c r="J17" s="229">
        <v>3</v>
      </c>
      <c r="K17" s="232">
        <v>1391</v>
      </c>
      <c r="L17" s="229">
        <v>4824</v>
      </c>
      <c r="M17" s="229">
        <v>2325000</v>
      </c>
      <c r="N17" s="229">
        <v>5</v>
      </c>
      <c r="O17" s="229">
        <v>2640</v>
      </c>
      <c r="P17" s="229">
        <v>6136</v>
      </c>
      <c r="Q17" s="229">
        <v>2718600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s="27" customFormat="1" ht="39.950000000000003" customHeight="1" thickBot="1" x14ac:dyDescent="0.25">
      <c r="A18" s="234" t="s">
        <v>93</v>
      </c>
      <c r="B18" s="235">
        <f t="shared" ref="B18:G18" si="0">SUM(B7:B17)</f>
        <v>12</v>
      </c>
      <c r="C18" s="236">
        <f t="shared" si="0"/>
        <v>8873</v>
      </c>
      <c r="D18" s="236">
        <f t="shared" si="0"/>
        <v>5171</v>
      </c>
      <c r="E18" s="236">
        <f t="shared" si="0"/>
        <v>1668250</v>
      </c>
      <c r="F18" s="236">
        <f t="shared" si="0"/>
        <v>6</v>
      </c>
      <c r="G18" s="236">
        <f t="shared" si="0"/>
        <v>6350</v>
      </c>
      <c r="H18" s="236">
        <f t="shared" ref="H18:M18" si="1">SUM(H7:H17)</f>
        <v>2033</v>
      </c>
      <c r="I18" s="236">
        <f t="shared" si="1"/>
        <v>532600</v>
      </c>
      <c r="J18" s="236">
        <f t="shared" si="1"/>
        <v>12</v>
      </c>
      <c r="K18" s="236">
        <f t="shared" si="1"/>
        <v>13485</v>
      </c>
      <c r="L18" s="236">
        <f t="shared" si="1"/>
        <v>6476</v>
      </c>
      <c r="M18" s="236">
        <f t="shared" si="1"/>
        <v>2735850</v>
      </c>
      <c r="N18" s="236">
        <v>30</v>
      </c>
      <c r="O18" s="236">
        <v>28708</v>
      </c>
      <c r="P18" s="236">
        <v>13680</v>
      </c>
      <c r="Q18" s="236">
        <v>4936700</v>
      </c>
    </row>
    <row r="19" spans="1:33" ht="29.25" customHeight="1" thickTop="1" x14ac:dyDescent="0.2">
      <c r="A19" s="439"/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O19" s="71"/>
      <c r="P19" s="71"/>
    </row>
    <row r="23" spans="1:33" hidden="1" x14ac:dyDescent="0.2"/>
    <row r="24" spans="1:33" hidden="1" x14ac:dyDescent="0.2"/>
    <row r="25" spans="1:33" hidden="1" x14ac:dyDescent="0.2"/>
    <row r="26" spans="1:33" hidden="1" x14ac:dyDescent="0.2"/>
    <row r="27" spans="1:33" hidden="1" x14ac:dyDescent="0.2"/>
    <row r="30" spans="1:33" x14ac:dyDescent="0.2">
      <c r="F30" s="70"/>
    </row>
    <row r="36" spans="9:9" ht="15.75" x14ac:dyDescent="0.2">
      <c r="I36" s="149"/>
    </row>
  </sheetData>
  <dataConsolidate/>
  <mergeCells count="8">
    <mergeCell ref="E3:L3"/>
    <mergeCell ref="A19:M19"/>
    <mergeCell ref="P4:Q4"/>
    <mergeCell ref="A4:O4"/>
    <mergeCell ref="N5:Q5"/>
    <mergeCell ref="J5:M5"/>
    <mergeCell ref="B5:E5"/>
    <mergeCell ref="F5:I5"/>
  </mergeCells>
  <printOptions horizontalCentered="1" verticalCentered="1"/>
  <pageMargins left="0.67" right="0.21" top="1.1299999999999999" bottom="1.47" header="1.08" footer="0.64"/>
  <pageSetup paperSize="9" scale="4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rightToLeft="1" zoomScale="75" zoomScaleNormal="75" workbookViewId="0">
      <selection activeCell="B4" sqref="B4:D4"/>
    </sheetView>
  </sheetViews>
  <sheetFormatPr defaultRowHeight="12.75" x14ac:dyDescent="0.2"/>
  <cols>
    <col min="1" max="1" width="17.85546875" customWidth="1"/>
    <col min="2" max="2" width="17.5703125" customWidth="1"/>
    <col min="3" max="3" width="21.28515625" customWidth="1"/>
    <col min="4" max="4" width="20" customWidth="1"/>
    <col min="5" max="5" width="20.5703125" customWidth="1"/>
    <col min="6" max="6" width="22.28515625" customWidth="1"/>
    <col min="7" max="7" width="60.42578125" customWidth="1"/>
  </cols>
  <sheetData>
    <row r="1" spans="1:22" ht="30" x14ac:dyDescent="0.4">
      <c r="A1" s="59"/>
      <c r="B1" s="59"/>
      <c r="C1" s="59"/>
      <c r="D1" s="59"/>
      <c r="E1" s="59"/>
      <c r="F1" s="59"/>
      <c r="G1" s="59"/>
    </row>
    <row r="2" spans="1:22" ht="41.25" customHeight="1" x14ac:dyDescent="0.4">
      <c r="A2" s="237" t="s">
        <v>129</v>
      </c>
      <c r="B2" s="237"/>
      <c r="C2" s="444" t="s">
        <v>128</v>
      </c>
      <c r="D2" s="444"/>
      <c r="E2" s="444"/>
      <c r="F2" s="444"/>
      <c r="G2" s="238"/>
    </row>
    <row r="3" spans="1:22" ht="58.5" customHeight="1" x14ac:dyDescent="0.2">
      <c r="A3" s="446" t="s">
        <v>141</v>
      </c>
      <c r="B3" s="446"/>
      <c r="C3" s="446"/>
      <c r="D3" s="446"/>
      <c r="E3" s="446"/>
      <c r="F3" s="446"/>
      <c r="G3" s="446"/>
      <c r="H3" s="446"/>
    </row>
    <row r="4" spans="1:22" ht="48.75" customHeight="1" x14ac:dyDescent="0.2">
      <c r="A4" s="239"/>
      <c r="B4" s="445" t="s">
        <v>92</v>
      </c>
      <c r="C4" s="445"/>
      <c r="D4" s="445"/>
      <c r="E4" s="445" t="s">
        <v>89</v>
      </c>
      <c r="F4" s="445"/>
      <c r="G4" s="445"/>
    </row>
    <row r="5" spans="1:22" ht="86.25" customHeight="1" thickBot="1" x14ac:dyDescent="0.25">
      <c r="A5" s="240" t="s">
        <v>84</v>
      </c>
      <c r="B5" s="241" t="s">
        <v>16</v>
      </c>
      <c r="C5" s="241" t="s">
        <v>91</v>
      </c>
      <c r="D5" s="241" t="s">
        <v>17</v>
      </c>
      <c r="E5" s="241" t="s">
        <v>16</v>
      </c>
      <c r="F5" s="241" t="s">
        <v>91</v>
      </c>
      <c r="G5" s="241" t="s">
        <v>17</v>
      </c>
      <c r="H5" s="241"/>
    </row>
    <row r="6" spans="1:22" ht="42" customHeight="1" x14ac:dyDescent="0.2">
      <c r="A6" s="263" t="s">
        <v>3</v>
      </c>
      <c r="B6" s="265">
        <v>1</v>
      </c>
      <c r="C6" s="265">
        <v>36</v>
      </c>
      <c r="D6" s="265">
        <v>20000</v>
      </c>
      <c r="E6" s="265">
        <v>1</v>
      </c>
      <c r="F6" s="265">
        <v>36</v>
      </c>
      <c r="G6" s="265">
        <v>20000</v>
      </c>
      <c r="H6" s="256"/>
    </row>
    <row r="7" spans="1:22" ht="42" customHeight="1" x14ac:dyDescent="0.2">
      <c r="A7" s="257" t="s">
        <v>4</v>
      </c>
      <c r="B7" s="266">
        <v>1</v>
      </c>
      <c r="C7" s="266">
        <v>232</v>
      </c>
      <c r="D7" s="266">
        <v>93000</v>
      </c>
      <c r="E7" s="266">
        <v>1</v>
      </c>
      <c r="F7" s="266">
        <v>232</v>
      </c>
      <c r="G7" s="266">
        <v>93000</v>
      </c>
      <c r="H7" s="258"/>
    </row>
    <row r="8" spans="1:22" ht="45" customHeight="1" thickBot="1" x14ac:dyDescent="0.25">
      <c r="A8" s="264" t="s">
        <v>8</v>
      </c>
      <c r="B8" s="259">
        <v>2</v>
      </c>
      <c r="C8" s="259">
        <v>268</v>
      </c>
      <c r="D8" s="259">
        <v>13840</v>
      </c>
      <c r="E8" s="259">
        <v>2</v>
      </c>
      <c r="F8" s="259">
        <v>268</v>
      </c>
      <c r="G8" s="259">
        <v>13840</v>
      </c>
      <c r="H8" s="45"/>
    </row>
    <row r="9" spans="1:22" s="45" customFormat="1" ht="45" customHeight="1" thickBot="1" x14ac:dyDescent="0.25">
      <c r="A9" s="260" t="s">
        <v>0</v>
      </c>
      <c r="B9" s="261">
        <f t="shared" ref="B9:G9" si="0">SUM(B6:B8)</f>
        <v>4</v>
      </c>
      <c r="C9" s="262">
        <f t="shared" si="0"/>
        <v>536</v>
      </c>
      <c r="D9" s="261">
        <f t="shared" si="0"/>
        <v>126840</v>
      </c>
      <c r="E9" s="261">
        <f t="shared" si="0"/>
        <v>4</v>
      </c>
      <c r="F9" s="262">
        <f t="shared" si="0"/>
        <v>536</v>
      </c>
      <c r="G9" s="261">
        <f t="shared" si="0"/>
        <v>126840</v>
      </c>
      <c r="H9" s="261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2" ht="15.75" thickTop="1" x14ac:dyDescent="0.2">
      <c r="A10" s="26"/>
      <c r="B10" s="26"/>
      <c r="C10" s="26"/>
      <c r="D10" s="26"/>
      <c r="E10" s="26"/>
      <c r="F10" s="26"/>
      <c r="G10" s="26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5" spans="1:22" ht="12.75" customHeight="1" x14ac:dyDescent="0.2"/>
  </sheetData>
  <mergeCells count="4">
    <mergeCell ref="C2:F2"/>
    <mergeCell ref="E4:G4"/>
    <mergeCell ref="B4:D4"/>
    <mergeCell ref="A3:H3"/>
  </mergeCells>
  <pageMargins left="0.2" right="1.89" top="1.69" bottom="0.2" header="0.3" footer="0.2"/>
  <pageSetup paperSize="9" scale="48" orientation="landscape" r:id="rId1"/>
  <headerFooter>
    <oddFooter xml:space="preserve">&amp;C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rightToLeft="1" zoomScale="65" zoomScaleNormal="65" workbookViewId="0">
      <selection activeCell="A2" sqref="A2:N2"/>
    </sheetView>
  </sheetViews>
  <sheetFormatPr defaultRowHeight="12.75" x14ac:dyDescent="0.2"/>
  <cols>
    <col min="1" max="1" width="28.140625" customWidth="1"/>
    <col min="2" max="2" width="12.85546875" customWidth="1"/>
    <col min="3" max="3" width="23.28515625" customWidth="1"/>
    <col min="4" max="4" width="24.140625" customWidth="1"/>
    <col min="5" max="5" width="33.42578125" customWidth="1"/>
    <col min="6" max="6" width="26" customWidth="1"/>
    <col min="7" max="7" width="22.140625" customWidth="1"/>
    <col min="8" max="8" width="22" customWidth="1"/>
    <col min="9" max="9" width="32.85546875" customWidth="1"/>
    <col min="10" max="10" width="16.42578125" customWidth="1"/>
    <col min="11" max="11" width="24.42578125" customWidth="1"/>
    <col min="12" max="12" width="25.140625" customWidth="1"/>
    <col min="13" max="13" width="34.5703125" customWidth="1"/>
    <col min="14" max="14" width="17.85546875" customWidth="1"/>
  </cols>
  <sheetData>
    <row r="1" spans="1:14" ht="69" customHeight="1" x14ac:dyDescent="0.2">
      <c r="A1" s="449" t="s">
        <v>99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</row>
    <row r="2" spans="1:14" ht="60.75" customHeight="1" x14ac:dyDescent="0.2">
      <c r="A2" s="450" t="s">
        <v>162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</row>
    <row r="3" spans="1:14" ht="54" customHeight="1" thickBot="1" x14ac:dyDescent="0.25">
      <c r="A3" s="325"/>
      <c r="B3" s="451" t="s">
        <v>108</v>
      </c>
      <c r="C3" s="451"/>
      <c r="D3" s="451"/>
      <c r="E3" s="451"/>
      <c r="F3" s="451" t="s">
        <v>110</v>
      </c>
      <c r="G3" s="451"/>
      <c r="H3" s="451"/>
      <c r="I3" s="451"/>
      <c r="J3" s="451" t="s">
        <v>138</v>
      </c>
      <c r="K3" s="451"/>
      <c r="L3" s="451"/>
      <c r="M3" s="451"/>
      <c r="N3" s="451"/>
    </row>
    <row r="4" spans="1:14" ht="129" customHeight="1" thickBot="1" x14ac:dyDescent="0.25">
      <c r="A4" s="326" t="s">
        <v>84</v>
      </c>
      <c r="B4" s="327" t="s">
        <v>16</v>
      </c>
      <c r="C4" s="327" t="s">
        <v>90</v>
      </c>
      <c r="D4" s="327" t="s">
        <v>91</v>
      </c>
      <c r="E4" s="328" t="s">
        <v>17</v>
      </c>
      <c r="F4" s="327" t="s">
        <v>16</v>
      </c>
      <c r="G4" s="327" t="s">
        <v>90</v>
      </c>
      <c r="H4" s="327" t="s">
        <v>91</v>
      </c>
      <c r="I4" s="328" t="s">
        <v>17</v>
      </c>
      <c r="J4" s="327" t="s">
        <v>16</v>
      </c>
      <c r="K4" s="327" t="s">
        <v>90</v>
      </c>
      <c r="L4" s="327" t="s">
        <v>91</v>
      </c>
      <c r="M4" s="448" t="s">
        <v>17</v>
      </c>
      <c r="N4" s="448"/>
    </row>
    <row r="5" spans="1:14" s="332" customFormat="1" ht="50.1" customHeight="1" x14ac:dyDescent="0.55000000000000004">
      <c r="A5" s="329" t="s">
        <v>1</v>
      </c>
      <c r="B5" s="330">
        <v>0</v>
      </c>
      <c r="C5" s="331">
        <v>0</v>
      </c>
      <c r="D5" s="330">
        <v>0</v>
      </c>
      <c r="E5" s="330">
        <v>0</v>
      </c>
      <c r="F5" s="330">
        <v>13</v>
      </c>
      <c r="G5" s="331">
        <v>4294</v>
      </c>
      <c r="H5" s="330">
        <v>7694</v>
      </c>
      <c r="I5" s="330">
        <v>2818700</v>
      </c>
      <c r="J5" s="330">
        <f>F5+B5</f>
        <v>13</v>
      </c>
      <c r="K5" s="331">
        <f>G5+C5</f>
        <v>4294</v>
      </c>
      <c r="L5" s="330">
        <f>H5+D5</f>
        <v>7694</v>
      </c>
      <c r="M5" s="330">
        <f>I5+E5</f>
        <v>2818700</v>
      </c>
      <c r="N5" s="330"/>
    </row>
    <row r="6" spans="1:14" s="332" customFormat="1" ht="50.1" customHeight="1" x14ac:dyDescent="0.55000000000000004">
      <c r="A6" s="333" t="s">
        <v>37</v>
      </c>
      <c r="B6" s="334">
        <v>1</v>
      </c>
      <c r="C6" s="335">
        <v>1985</v>
      </c>
      <c r="D6" s="334">
        <v>3015</v>
      </c>
      <c r="E6" s="334">
        <v>905000</v>
      </c>
      <c r="F6" s="334">
        <v>0</v>
      </c>
      <c r="G6" s="335">
        <v>0</v>
      </c>
      <c r="H6" s="334">
        <v>0</v>
      </c>
      <c r="I6" s="334">
        <v>0</v>
      </c>
      <c r="J6" s="334">
        <f t="shared" ref="J6:J14" si="0">F6+B6</f>
        <v>1</v>
      </c>
      <c r="K6" s="335">
        <f t="shared" ref="K6:K14" si="1">G6+C6</f>
        <v>1985</v>
      </c>
      <c r="L6" s="334">
        <f t="shared" ref="L6:L14" si="2">H6+D6</f>
        <v>3015</v>
      </c>
      <c r="M6" s="334">
        <f t="shared" ref="M6:M14" si="3">I6+E6</f>
        <v>905000</v>
      </c>
      <c r="N6" s="334"/>
    </row>
    <row r="7" spans="1:14" s="332" customFormat="1" ht="50.1" customHeight="1" x14ac:dyDescent="0.55000000000000004">
      <c r="A7" s="329" t="s">
        <v>3</v>
      </c>
      <c r="B7" s="330">
        <v>4</v>
      </c>
      <c r="C7" s="331">
        <v>3885</v>
      </c>
      <c r="D7" s="330">
        <v>1088</v>
      </c>
      <c r="E7" s="330">
        <v>276600</v>
      </c>
      <c r="F7" s="330">
        <v>0</v>
      </c>
      <c r="G7" s="331">
        <v>0</v>
      </c>
      <c r="H7" s="330">
        <v>0</v>
      </c>
      <c r="I7" s="330">
        <v>0</v>
      </c>
      <c r="J7" s="330">
        <f t="shared" si="0"/>
        <v>4</v>
      </c>
      <c r="K7" s="331">
        <f t="shared" si="1"/>
        <v>3885</v>
      </c>
      <c r="L7" s="330">
        <f t="shared" si="2"/>
        <v>1088</v>
      </c>
      <c r="M7" s="330">
        <f t="shared" si="3"/>
        <v>276600</v>
      </c>
      <c r="N7" s="330"/>
    </row>
    <row r="8" spans="1:14" s="332" customFormat="1" ht="50.1" customHeight="1" x14ac:dyDescent="0.55000000000000004">
      <c r="A8" s="333" t="s">
        <v>5</v>
      </c>
      <c r="B8" s="334">
        <v>2</v>
      </c>
      <c r="C8" s="335">
        <v>688</v>
      </c>
      <c r="D8" s="334">
        <v>1012</v>
      </c>
      <c r="E8" s="334">
        <v>352800</v>
      </c>
      <c r="F8" s="334">
        <v>0</v>
      </c>
      <c r="G8" s="335">
        <v>0</v>
      </c>
      <c r="H8" s="334">
        <v>0</v>
      </c>
      <c r="I8" s="334">
        <v>0</v>
      </c>
      <c r="J8" s="334">
        <f t="shared" si="0"/>
        <v>2</v>
      </c>
      <c r="K8" s="335">
        <f t="shared" si="1"/>
        <v>688</v>
      </c>
      <c r="L8" s="334">
        <f t="shared" si="2"/>
        <v>1012</v>
      </c>
      <c r="M8" s="334">
        <f t="shared" si="3"/>
        <v>352800</v>
      </c>
      <c r="N8" s="334"/>
    </row>
    <row r="9" spans="1:14" s="332" customFormat="1" ht="50.1" customHeight="1" x14ac:dyDescent="0.55000000000000004">
      <c r="A9" s="329" t="s">
        <v>4</v>
      </c>
      <c r="B9" s="330">
        <v>13</v>
      </c>
      <c r="C9" s="331">
        <v>12054</v>
      </c>
      <c r="D9" s="330">
        <v>16644</v>
      </c>
      <c r="E9" s="330">
        <v>6673000</v>
      </c>
      <c r="F9" s="330">
        <v>0</v>
      </c>
      <c r="G9" s="331">
        <v>0</v>
      </c>
      <c r="H9" s="330">
        <v>0</v>
      </c>
      <c r="I9" s="330">
        <v>0</v>
      </c>
      <c r="J9" s="330">
        <f t="shared" si="0"/>
        <v>13</v>
      </c>
      <c r="K9" s="331">
        <f t="shared" si="1"/>
        <v>12054</v>
      </c>
      <c r="L9" s="330">
        <f t="shared" si="2"/>
        <v>16644</v>
      </c>
      <c r="M9" s="330">
        <f t="shared" si="3"/>
        <v>6673000</v>
      </c>
      <c r="N9" s="330"/>
    </row>
    <row r="10" spans="1:14" s="332" customFormat="1" ht="50.1" customHeight="1" x14ac:dyDescent="0.55000000000000004">
      <c r="A10" s="333" t="s">
        <v>6</v>
      </c>
      <c r="B10" s="334">
        <v>1</v>
      </c>
      <c r="C10" s="334">
        <v>200</v>
      </c>
      <c r="D10" s="334">
        <v>218</v>
      </c>
      <c r="E10" s="334">
        <v>65400</v>
      </c>
      <c r="F10" s="334">
        <v>0</v>
      </c>
      <c r="G10" s="334">
        <v>0</v>
      </c>
      <c r="H10" s="334">
        <v>0</v>
      </c>
      <c r="I10" s="334">
        <v>0</v>
      </c>
      <c r="J10" s="334">
        <f t="shared" si="0"/>
        <v>1</v>
      </c>
      <c r="K10" s="334">
        <f t="shared" si="1"/>
        <v>200</v>
      </c>
      <c r="L10" s="334">
        <f t="shared" si="2"/>
        <v>218</v>
      </c>
      <c r="M10" s="334">
        <f t="shared" si="3"/>
        <v>65400</v>
      </c>
      <c r="N10" s="334"/>
    </row>
    <row r="11" spans="1:14" s="332" customFormat="1" ht="50.1" customHeight="1" x14ac:dyDescent="0.55000000000000004">
      <c r="A11" s="329" t="s">
        <v>2</v>
      </c>
      <c r="B11" s="330">
        <v>1</v>
      </c>
      <c r="C11" s="331">
        <v>310</v>
      </c>
      <c r="D11" s="330">
        <v>580</v>
      </c>
      <c r="E11" s="330">
        <v>174000</v>
      </c>
      <c r="F11" s="330">
        <v>0</v>
      </c>
      <c r="G11" s="330">
        <v>0</v>
      </c>
      <c r="H11" s="331">
        <v>0</v>
      </c>
      <c r="I11" s="330">
        <v>0</v>
      </c>
      <c r="J11" s="330">
        <f t="shared" si="0"/>
        <v>1</v>
      </c>
      <c r="K11" s="331">
        <f t="shared" si="1"/>
        <v>310</v>
      </c>
      <c r="L11" s="330">
        <f t="shared" si="2"/>
        <v>580</v>
      </c>
      <c r="M11" s="330">
        <f t="shared" si="3"/>
        <v>174000</v>
      </c>
      <c r="N11" s="330"/>
    </row>
    <row r="12" spans="1:14" s="332" customFormat="1" ht="50.1" customHeight="1" x14ac:dyDescent="0.55000000000000004">
      <c r="A12" s="333" t="s">
        <v>10</v>
      </c>
      <c r="B12" s="334">
        <v>1</v>
      </c>
      <c r="C12" s="334">
        <v>737</v>
      </c>
      <c r="D12" s="334">
        <v>2211</v>
      </c>
      <c r="E12" s="334">
        <v>884400</v>
      </c>
      <c r="F12" s="333">
        <v>0</v>
      </c>
      <c r="G12" s="334">
        <v>0</v>
      </c>
      <c r="H12" s="334">
        <v>0</v>
      </c>
      <c r="I12" s="334">
        <v>0</v>
      </c>
      <c r="J12" s="334">
        <f t="shared" si="0"/>
        <v>1</v>
      </c>
      <c r="K12" s="334">
        <f t="shared" si="1"/>
        <v>737</v>
      </c>
      <c r="L12" s="334">
        <f t="shared" si="2"/>
        <v>2211</v>
      </c>
      <c r="M12" s="334">
        <f t="shared" si="3"/>
        <v>884400</v>
      </c>
      <c r="N12" s="333"/>
    </row>
    <row r="13" spans="1:14" s="332" customFormat="1" ht="50.1" customHeight="1" x14ac:dyDescent="0.55000000000000004">
      <c r="A13" s="329" t="s">
        <v>14</v>
      </c>
      <c r="B13" s="330">
        <v>3</v>
      </c>
      <c r="C13" s="331">
        <v>2141</v>
      </c>
      <c r="D13" s="330">
        <v>860</v>
      </c>
      <c r="E13" s="330">
        <v>344000</v>
      </c>
      <c r="F13" s="329">
        <v>3</v>
      </c>
      <c r="G13" s="330">
        <v>905</v>
      </c>
      <c r="H13" s="330">
        <v>1195</v>
      </c>
      <c r="I13" s="331">
        <v>478000</v>
      </c>
      <c r="J13" s="330">
        <f t="shared" si="0"/>
        <v>6</v>
      </c>
      <c r="K13" s="331">
        <f t="shared" si="1"/>
        <v>3046</v>
      </c>
      <c r="L13" s="330">
        <f t="shared" si="2"/>
        <v>2055</v>
      </c>
      <c r="M13" s="330">
        <f t="shared" si="3"/>
        <v>822000</v>
      </c>
      <c r="N13" s="329"/>
    </row>
    <row r="14" spans="1:14" s="332" customFormat="1" ht="50.1" customHeight="1" thickBot="1" x14ac:dyDescent="0.6">
      <c r="A14" s="336" t="s">
        <v>123</v>
      </c>
      <c r="B14" s="337">
        <f t="shared" ref="B14:I14" si="4">SUM(B5:B13)</f>
        <v>26</v>
      </c>
      <c r="C14" s="338">
        <f t="shared" si="4"/>
        <v>22000</v>
      </c>
      <c r="D14" s="337">
        <f t="shared" si="4"/>
        <v>25628</v>
      </c>
      <c r="E14" s="337">
        <f t="shared" si="4"/>
        <v>9675200</v>
      </c>
      <c r="F14" s="338">
        <f t="shared" si="4"/>
        <v>16</v>
      </c>
      <c r="G14" s="337">
        <f t="shared" si="4"/>
        <v>5199</v>
      </c>
      <c r="H14" s="337">
        <f t="shared" si="4"/>
        <v>8889</v>
      </c>
      <c r="I14" s="338">
        <f t="shared" si="4"/>
        <v>3296700</v>
      </c>
      <c r="J14" s="337">
        <f t="shared" si="0"/>
        <v>42</v>
      </c>
      <c r="K14" s="338">
        <f t="shared" si="1"/>
        <v>27199</v>
      </c>
      <c r="L14" s="337">
        <f t="shared" si="2"/>
        <v>34517</v>
      </c>
      <c r="M14" s="337">
        <f t="shared" si="3"/>
        <v>12971900</v>
      </c>
      <c r="N14" s="338"/>
    </row>
    <row r="15" spans="1:14" ht="13.5" thickTop="1" x14ac:dyDescent="0.2"/>
    <row r="21" spans="3:6" ht="27.75" x14ac:dyDescent="0.2">
      <c r="C21" s="171"/>
      <c r="D21" s="171"/>
      <c r="E21" s="171"/>
      <c r="F21" s="171"/>
    </row>
    <row r="22" spans="3:6" ht="27.75" x14ac:dyDescent="0.2">
      <c r="C22" s="171"/>
      <c r="D22" s="171"/>
      <c r="E22" s="171"/>
      <c r="F22" s="171"/>
    </row>
    <row r="23" spans="3:6" ht="27.75" x14ac:dyDescent="0.2">
      <c r="C23" s="171"/>
      <c r="D23" s="171"/>
      <c r="E23" s="171"/>
      <c r="F23" s="171"/>
    </row>
    <row r="24" spans="3:6" ht="27.75" x14ac:dyDescent="0.2">
      <c r="C24" s="171"/>
      <c r="D24" s="171"/>
      <c r="E24" s="171"/>
      <c r="F24" s="171"/>
    </row>
    <row r="30" spans="3:6" ht="12.75" customHeight="1" x14ac:dyDescent="0.2"/>
    <row r="38" spans="6:7" ht="12.75" customHeight="1" x14ac:dyDescent="0.2">
      <c r="F38" s="447"/>
      <c r="G38" s="447"/>
    </row>
    <row r="39" spans="6:7" ht="12.75" customHeight="1" x14ac:dyDescent="0.2">
      <c r="F39" s="447"/>
      <c r="G39" s="447"/>
    </row>
  </sheetData>
  <mergeCells count="7">
    <mergeCell ref="F38:G39"/>
    <mergeCell ref="M4:N4"/>
    <mergeCell ref="A1:N1"/>
    <mergeCell ref="A2:N2"/>
    <mergeCell ref="B3:E3"/>
    <mergeCell ref="F3:I3"/>
    <mergeCell ref="J3:N3"/>
  </mergeCells>
  <pageMargins left="0.7" right="1.34" top="1.52" bottom="0.75" header="0.3" footer="0.3"/>
  <pageSetup scale="3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"/>
  <sheetViews>
    <sheetView rightToLeft="1" zoomScaleNormal="100" workbookViewId="0">
      <selection activeCell="A2" sqref="A2:J2"/>
    </sheetView>
  </sheetViews>
  <sheetFormatPr defaultRowHeight="12.75" x14ac:dyDescent="0.2"/>
  <cols>
    <col min="1" max="1" width="26.5703125" customWidth="1"/>
    <col min="2" max="2" width="21.28515625" customWidth="1"/>
    <col min="3" max="3" width="23.42578125" customWidth="1"/>
    <col min="4" max="4" width="30.140625" customWidth="1"/>
    <col min="5" max="5" width="19.28515625" customWidth="1"/>
    <col min="6" max="6" width="25.28515625" customWidth="1"/>
    <col min="7" max="7" width="27" customWidth="1"/>
    <col min="8" max="8" width="22.5703125" customWidth="1"/>
    <col min="9" max="9" width="23.7109375" customWidth="1"/>
    <col min="10" max="10" width="49.5703125" customWidth="1"/>
  </cols>
  <sheetData>
    <row r="1" spans="1:49" ht="41.25" customHeight="1" x14ac:dyDescent="0.5">
      <c r="A1" s="343"/>
      <c r="B1" s="343"/>
      <c r="C1" s="452" t="s">
        <v>139</v>
      </c>
      <c r="D1" s="452"/>
      <c r="E1" s="452"/>
      <c r="F1" s="452"/>
      <c r="G1" s="343"/>
      <c r="H1" s="343"/>
      <c r="I1" s="343"/>
      <c r="J1" s="343"/>
    </row>
    <row r="2" spans="1:49" ht="51.75" customHeight="1" x14ac:dyDescent="0.2">
      <c r="A2" s="454" t="s">
        <v>151</v>
      </c>
      <c r="B2" s="454"/>
      <c r="C2" s="454"/>
      <c r="D2" s="454"/>
      <c r="E2" s="454"/>
      <c r="F2" s="454"/>
      <c r="G2" s="454"/>
      <c r="H2" s="454"/>
      <c r="I2" s="454"/>
      <c r="J2" s="454"/>
    </row>
    <row r="3" spans="1:49" s="45" customFormat="1" ht="36" customHeight="1" thickBot="1" x14ac:dyDescent="0.55000000000000004">
      <c r="A3" s="344"/>
      <c r="B3" s="344"/>
      <c r="C3" s="344"/>
      <c r="D3" s="344"/>
      <c r="E3" s="344"/>
      <c r="F3" s="344"/>
      <c r="G3" s="344"/>
      <c r="H3" s="344"/>
      <c r="I3" s="344"/>
      <c r="J3" s="345" t="s">
        <v>133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</row>
    <row r="4" spans="1:49" ht="1.5" customHeight="1" thickBot="1" x14ac:dyDescent="0.55000000000000004">
      <c r="A4" s="346"/>
      <c r="B4" s="346"/>
      <c r="C4" s="346"/>
      <c r="D4" s="346"/>
      <c r="E4" s="346"/>
      <c r="F4" s="346"/>
      <c r="G4" s="346"/>
      <c r="H4" s="346"/>
      <c r="I4" s="346"/>
      <c r="J4" s="346"/>
    </row>
    <row r="5" spans="1:49" ht="45" customHeight="1" thickBot="1" x14ac:dyDescent="0.25">
      <c r="A5" s="347"/>
      <c r="B5" s="453" t="s">
        <v>108</v>
      </c>
      <c r="C5" s="453"/>
      <c r="D5" s="348"/>
      <c r="E5" s="455" t="s">
        <v>110</v>
      </c>
      <c r="F5" s="455"/>
      <c r="G5" s="455"/>
      <c r="H5" s="455" t="s">
        <v>138</v>
      </c>
      <c r="I5" s="455"/>
      <c r="J5" s="455"/>
    </row>
    <row r="6" spans="1:49" ht="93.75" customHeight="1" thickBot="1" x14ac:dyDescent="0.25">
      <c r="A6" s="349" t="s">
        <v>84</v>
      </c>
      <c r="B6" s="350" t="s">
        <v>16</v>
      </c>
      <c r="C6" s="350" t="s">
        <v>91</v>
      </c>
      <c r="D6" s="351" t="s">
        <v>17</v>
      </c>
      <c r="E6" s="350" t="s">
        <v>16</v>
      </c>
      <c r="F6" s="350" t="s">
        <v>91</v>
      </c>
      <c r="G6" s="351" t="s">
        <v>17</v>
      </c>
      <c r="H6" s="352" t="s">
        <v>16</v>
      </c>
      <c r="I6" s="352" t="s">
        <v>91</v>
      </c>
      <c r="J6" s="351" t="s">
        <v>17</v>
      </c>
    </row>
    <row r="7" spans="1:49" ht="39.950000000000003" customHeight="1" x14ac:dyDescent="0.2">
      <c r="A7" s="353" t="s">
        <v>156</v>
      </c>
      <c r="B7" s="354">
        <v>1</v>
      </c>
      <c r="C7" s="354">
        <v>266</v>
      </c>
      <c r="D7" s="354">
        <v>66500</v>
      </c>
      <c r="E7" s="354">
        <v>0</v>
      </c>
      <c r="F7" s="354">
        <v>0</v>
      </c>
      <c r="G7" s="354">
        <v>0</v>
      </c>
      <c r="H7" s="354">
        <f>E7+B7</f>
        <v>1</v>
      </c>
      <c r="I7" s="354">
        <f>F7+C7</f>
        <v>266</v>
      </c>
      <c r="J7" s="354">
        <f>G7+D7</f>
        <v>66500</v>
      </c>
    </row>
    <row r="8" spans="1:49" ht="39.950000000000003" customHeight="1" x14ac:dyDescent="0.2">
      <c r="A8" s="355" t="s">
        <v>14</v>
      </c>
      <c r="B8" s="356"/>
      <c r="C8" s="356"/>
      <c r="D8" s="356"/>
      <c r="E8" s="356">
        <v>1</v>
      </c>
      <c r="F8" s="356">
        <v>130</v>
      </c>
      <c r="G8" s="356">
        <v>52000</v>
      </c>
      <c r="H8" s="356">
        <f t="shared" ref="H8:H9" si="0">E8+B8</f>
        <v>1</v>
      </c>
      <c r="I8" s="356">
        <f t="shared" ref="I8:I9" si="1">F8+C8</f>
        <v>130</v>
      </c>
      <c r="J8" s="356">
        <f t="shared" ref="J8:J9" si="2">G8+D8</f>
        <v>52000</v>
      </c>
    </row>
    <row r="9" spans="1:49" ht="39.950000000000003" customHeight="1" thickBot="1" x14ac:dyDescent="0.25">
      <c r="A9" s="357" t="s">
        <v>93</v>
      </c>
      <c r="B9" s="358">
        <f>SUM(B7:B8)</f>
        <v>1</v>
      </c>
      <c r="C9" s="358">
        <f>SUM(C7:C8)</f>
        <v>266</v>
      </c>
      <c r="D9" s="358">
        <f>SUM(D7:D8)</f>
        <v>66500</v>
      </c>
      <c r="E9" s="358">
        <v>1</v>
      </c>
      <c r="F9" s="358">
        <f>SUM(F7:F8)</f>
        <v>130</v>
      </c>
      <c r="G9" s="358">
        <f>SUM(G7:G8)</f>
        <v>52000</v>
      </c>
      <c r="H9" s="358">
        <f t="shared" si="0"/>
        <v>2</v>
      </c>
      <c r="I9" s="358">
        <f t="shared" si="1"/>
        <v>396</v>
      </c>
      <c r="J9" s="358">
        <f t="shared" si="2"/>
        <v>118500</v>
      </c>
    </row>
    <row r="10" spans="1:49" ht="13.5" thickTop="1" x14ac:dyDescent="0.2"/>
  </sheetData>
  <mergeCells count="5">
    <mergeCell ref="C1:F1"/>
    <mergeCell ref="B5:C5"/>
    <mergeCell ref="A2:J2"/>
    <mergeCell ref="H5:J5"/>
    <mergeCell ref="E5:G5"/>
  </mergeCells>
  <pageMargins left="0.7" right="1.35" top="2.17" bottom="0.75" header="0.3" footer="0.3"/>
  <pageSetup scale="4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rightToLeft="1" zoomScale="55" zoomScaleNormal="55" workbookViewId="0">
      <selection activeCell="G1" sqref="A1:Q11"/>
    </sheetView>
  </sheetViews>
  <sheetFormatPr defaultRowHeight="12.75" x14ac:dyDescent="0.2"/>
  <cols>
    <col min="1" max="1" width="20" customWidth="1"/>
    <col min="2" max="2" width="10.85546875" customWidth="1"/>
    <col min="3" max="3" width="15.5703125" customWidth="1"/>
    <col min="4" max="4" width="18.5703125" customWidth="1"/>
    <col min="5" max="5" width="23.42578125" customWidth="1"/>
    <col min="6" max="6" width="9.28515625" bestFit="1" customWidth="1"/>
    <col min="7" max="7" width="13" customWidth="1"/>
    <col min="8" max="8" width="15.85546875" customWidth="1"/>
    <col min="9" max="9" width="18" customWidth="1"/>
    <col min="10" max="10" width="9.28515625" bestFit="1" customWidth="1"/>
    <col min="11" max="11" width="14" customWidth="1"/>
    <col min="12" max="12" width="15" customWidth="1"/>
    <col min="13" max="13" width="17.42578125" customWidth="1"/>
    <col min="14" max="14" width="8.42578125" customWidth="1"/>
    <col min="15" max="15" width="14.85546875" customWidth="1"/>
    <col min="16" max="16" width="17.85546875" customWidth="1"/>
    <col min="17" max="17" width="24.28515625" customWidth="1"/>
  </cols>
  <sheetData>
    <row r="1" spans="1:17" ht="45.75" customHeight="1" x14ac:dyDescent="0.2">
      <c r="A1" s="359" t="s">
        <v>126</v>
      </c>
      <c r="B1" s="360" t="s">
        <v>130</v>
      </c>
      <c r="C1" s="361" t="s">
        <v>127</v>
      </c>
      <c r="D1" s="361"/>
      <c r="E1" s="361"/>
      <c r="F1" s="361"/>
      <c r="G1" s="456" t="s">
        <v>135</v>
      </c>
      <c r="H1" s="456"/>
      <c r="I1" s="456"/>
      <c r="J1" s="456"/>
      <c r="K1" s="456"/>
      <c r="L1" s="361"/>
      <c r="M1" s="361"/>
      <c r="N1" s="361"/>
      <c r="O1" s="361"/>
      <c r="P1" s="361"/>
      <c r="Q1" s="361"/>
    </row>
    <row r="2" spans="1:17" ht="44.25" customHeight="1" x14ac:dyDescent="0.2">
      <c r="A2" s="457" t="s">
        <v>152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8" t="s">
        <v>76</v>
      </c>
      <c r="Q2" s="458"/>
    </row>
    <row r="3" spans="1:17" ht="34.5" customHeight="1" x14ac:dyDescent="0.2">
      <c r="A3" s="362"/>
      <c r="B3" s="459" t="s">
        <v>94</v>
      </c>
      <c r="C3" s="459"/>
      <c r="D3" s="459"/>
      <c r="E3" s="459"/>
      <c r="F3" s="459" t="s">
        <v>136</v>
      </c>
      <c r="G3" s="459"/>
      <c r="H3" s="459"/>
      <c r="I3" s="459"/>
      <c r="J3" s="459" t="s">
        <v>109</v>
      </c>
      <c r="K3" s="459"/>
      <c r="L3" s="459"/>
      <c r="M3" s="459"/>
      <c r="N3" s="460" t="s">
        <v>137</v>
      </c>
      <c r="O3" s="460"/>
      <c r="P3" s="460"/>
      <c r="Q3" s="460"/>
    </row>
    <row r="4" spans="1:17" ht="99.75" customHeight="1" thickBot="1" x14ac:dyDescent="0.25">
      <c r="A4" s="339" t="s">
        <v>84</v>
      </c>
      <c r="B4" s="363" t="s">
        <v>16</v>
      </c>
      <c r="C4" s="340" t="s">
        <v>90</v>
      </c>
      <c r="D4" s="340" t="s">
        <v>91</v>
      </c>
      <c r="E4" s="363" t="s">
        <v>17</v>
      </c>
      <c r="F4" s="363" t="s">
        <v>16</v>
      </c>
      <c r="G4" s="340" t="s">
        <v>90</v>
      </c>
      <c r="H4" s="340" t="s">
        <v>91</v>
      </c>
      <c r="I4" s="363" t="s">
        <v>17</v>
      </c>
      <c r="J4" s="363" t="s">
        <v>16</v>
      </c>
      <c r="K4" s="340" t="s">
        <v>90</v>
      </c>
      <c r="L4" s="340" t="s">
        <v>91</v>
      </c>
      <c r="M4" s="363" t="s">
        <v>17</v>
      </c>
      <c r="N4" s="363" t="s">
        <v>16</v>
      </c>
      <c r="O4" s="340" t="s">
        <v>90</v>
      </c>
      <c r="P4" s="340" t="s">
        <v>91</v>
      </c>
      <c r="Q4" s="363" t="s">
        <v>17</v>
      </c>
    </row>
    <row r="5" spans="1:17" ht="45" customHeight="1" x14ac:dyDescent="0.2">
      <c r="A5" s="341" t="s">
        <v>1</v>
      </c>
      <c r="B5" s="342">
        <v>3</v>
      </c>
      <c r="C5" s="342">
        <v>3022</v>
      </c>
      <c r="D5" s="342">
        <v>2167</v>
      </c>
      <c r="E5" s="342">
        <v>650100</v>
      </c>
      <c r="F5" s="342">
        <v>4</v>
      </c>
      <c r="G5" s="342">
        <v>1224</v>
      </c>
      <c r="H5" s="342">
        <v>1059</v>
      </c>
      <c r="I5" s="342">
        <v>308200</v>
      </c>
      <c r="J5" s="342">
        <v>2</v>
      </c>
      <c r="K5" s="342">
        <v>232</v>
      </c>
      <c r="L5" s="342">
        <v>196</v>
      </c>
      <c r="M5" s="342">
        <v>58800</v>
      </c>
      <c r="N5" s="342">
        <f>J5+F5+B5</f>
        <v>9</v>
      </c>
      <c r="O5" s="342">
        <f>K5+G5+C5</f>
        <v>4478</v>
      </c>
      <c r="P5" s="342">
        <f>L5+H5+D5</f>
        <v>3422</v>
      </c>
      <c r="Q5" s="342">
        <f>M5+I5+E5</f>
        <v>1017100</v>
      </c>
    </row>
    <row r="6" spans="1:17" ht="45" customHeight="1" x14ac:dyDescent="0.2">
      <c r="A6" s="364" t="s">
        <v>3</v>
      </c>
      <c r="B6" s="365">
        <v>0</v>
      </c>
      <c r="C6" s="365">
        <v>0</v>
      </c>
      <c r="D6" s="365">
        <v>0</v>
      </c>
      <c r="E6" s="365">
        <v>0</v>
      </c>
      <c r="F6" s="365">
        <v>0</v>
      </c>
      <c r="G6" s="365">
        <v>0</v>
      </c>
      <c r="H6" s="365">
        <v>0</v>
      </c>
      <c r="I6" s="365">
        <v>0</v>
      </c>
      <c r="J6" s="365">
        <v>1</v>
      </c>
      <c r="K6" s="365">
        <v>200</v>
      </c>
      <c r="L6" s="365">
        <v>200</v>
      </c>
      <c r="M6" s="365">
        <v>50000</v>
      </c>
      <c r="N6" s="365">
        <f t="shared" ref="N6:N11" si="0">J6+F6+B6</f>
        <v>1</v>
      </c>
      <c r="O6" s="365">
        <f t="shared" ref="O6:O11" si="1">K6+G6+C6</f>
        <v>200</v>
      </c>
      <c r="P6" s="365">
        <f t="shared" ref="P6:P11" si="2">L6+H6+D6</f>
        <v>200</v>
      </c>
      <c r="Q6" s="365">
        <f t="shared" ref="Q6:Q11" si="3">M6+I6+E6</f>
        <v>50000</v>
      </c>
    </row>
    <row r="7" spans="1:17" ht="45" customHeight="1" x14ac:dyDescent="0.2">
      <c r="A7" s="341" t="s">
        <v>4</v>
      </c>
      <c r="B7" s="342">
        <v>5</v>
      </c>
      <c r="C7" s="342">
        <v>10083</v>
      </c>
      <c r="D7" s="342">
        <v>12570</v>
      </c>
      <c r="E7" s="342">
        <v>4738600</v>
      </c>
      <c r="F7" s="342">
        <v>1</v>
      </c>
      <c r="G7" s="342">
        <v>240</v>
      </c>
      <c r="H7" s="342">
        <v>279</v>
      </c>
      <c r="I7" s="342">
        <v>126000</v>
      </c>
      <c r="J7" s="342">
        <v>0</v>
      </c>
      <c r="K7" s="342">
        <v>0</v>
      </c>
      <c r="L7" s="342">
        <v>0</v>
      </c>
      <c r="M7" s="342">
        <v>0</v>
      </c>
      <c r="N7" s="342">
        <f t="shared" si="0"/>
        <v>6</v>
      </c>
      <c r="O7" s="342">
        <f t="shared" si="1"/>
        <v>10323</v>
      </c>
      <c r="P7" s="342">
        <f t="shared" si="2"/>
        <v>12849</v>
      </c>
      <c r="Q7" s="342">
        <f t="shared" si="3"/>
        <v>4864600</v>
      </c>
    </row>
    <row r="8" spans="1:17" ht="45" customHeight="1" x14ac:dyDescent="0.2">
      <c r="A8" s="364" t="s">
        <v>6</v>
      </c>
      <c r="B8" s="365">
        <v>2</v>
      </c>
      <c r="C8" s="365">
        <v>2202</v>
      </c>
      <c r="D8" s="365">
        <v>762</v>
      </c>
      <c r="E8" s="365">
        <v>374100</v>
      </c>
      <c r="F8" s="365"/>
      <c r="G8" s="365">
        <v>0</v>
      </c>
      <c r="H8" s="365">
        <v>0</v>
      </c>
      <c r="I8" s="365">
        <v>0</v>
      </c>
      <c r="J8" s="365">
        <v>0</v>
      </c>
      <c r="K8" s="365">
        <v>0</v>
      </c>
      <c r="L8" s="365">
        <v>0</v>
      </c>
      <c r="M8" s="365">
        <v>0</v>
      </c>
      <c r="N8" s="365">
        <f t="shared" si="0"/>
        <v>2</v>
      </c>
      <c r="O8" s="365">
        <f t="shared" si="1"/>
        <v>2202</v>
      </c>
      <c r="P8" s="365">
        <f t="shared" si="2"/>
        <v>762</v>
      </c>
      <c r="Q8" s="365">
        <f t="shared" si="3"/>
        <v>374100</v>
      </c>
    </row>
    <row r="9" spans="1:17" ht="45" customHeight="1" x14ac:dyDescent="0.2">
      <c r="A9" s="341" t="s">
        <v>7</v>
      </c>
      <c r="B9" s="342">
        <v>12</v>
      </c>
      <c r="C9" s="342">
        <v>5402</v>
      </c>
      <c r="D9" s="342">
        <v>7059</v>
      </c>
      <c r="E9" s="342">
        <v>2108030</v>
      </c>
      <c r="F9" s="342">
        <v>0</v>
      </c>
      <c r="G9" s="342">
        <v>0</v>
      </c>
      <c r="H9" s="342">
        <v>0</v>
      </c>
      <c r="I9" s="342">
        <v>0</v>
      </c>
      <c r="J9" s="342">
        <v>0</v>
      </c>
      <c r="K9" s="342">
        <v>0</v>
      </c>
      <c r="L9" s="342">
        <v>0</v>
      </c>
      <c r="M9" s="342">
        <v>0</v>
      </c>
      <c r="N9" s="342">
        <f t="shared" si="0"/>
        <v>12</v>
      </c>
      <c r="O9" s="342">
        <f t="shared" si="1"/>
        <v>5402</v>
      </c>
      <c r="P9" s="342">
        <f t="shared" si="2"/>
        <v>7059</v>
      </c>
      <c r="Q9" s="342">
        <f t="shared" si="3"/>
        <v>2108030</v>
      </c>
    </row>
    <row r="10" spans="1:17" ht="45" customHeight="1" x14ac:dyDescent="0.2">
      <c r="A10" s="364" t="s">
        <v>11</v>
      </c>
      <c r="B10" s="365">
        <v>1</v>
      </c>
      <c r="C10" s="365">
        <v>400</v>
      </c>
      <c r="D10" s="365">
        <v>140</v>
      </c>
      <c r="E10" s="365">
        <v>35000</v>
      </c>
      <c r="F10" s="365">
        <v>0</v>
      </c>
      <c r="G10" s="365">
        <v>0</v>
      </c>
      <c r="H10" s="365">
        <v>0</v>
      </c>
      <c r="I10" s="365">
        <v>0</v>
      </c>
      <c r="J10" s="365">
        <v>0</v>
      </c>
      <c r="K10" s="365">
        <v>0</v>
      </c>
      <c r="L10" s="365">
        <v>0</v>
      </c>
      <c r="M10" s="365">
        <v>0</v>
      </c>
      <c r="N10" s="365">
        <f t="shared" si="0"/>
        <v>1</v>
      </c>
      <c r="O10" s="365">
        <f t="shared" si="1"/>
        <v>400</v>
      </c>
      <c r="P10" s="365">
        <f t="shared" si="2"/>
        <v>140</v>
      </c>
      <c r="Q10" s="365">
        <f t="shared" si="3"/>
        <v>35000</v>
      </c>
    </row>
    <row r="11" spans="1:17" ht="45" customHeight="1" thickBot="1" x14ac:dyDescent="0.25">
      <c r="A11" s="307" t="s">
        <v>93</v>
      </c>
      <c r="B11" s="366">
        <f t="shared" ref="B11:M11" si="4">SUM(B5:B10)</f>
        <v>23</v>
      </c>
      <c r="C11" s="320">
        <f t="shared" si="4"/>
        <v>21109</v>
      </c>
      <c r="D11" s="320">
        <f t="shared" si="4"/>
        <v>22698</v>
      </c>
      <c r="E11" s="320">
        <f t="shared" si="4"/>
        <v>7905830</v>
      </c>
      <c r="F11" s="320">
        <f t="shared" si="4"/>
        <v>5</v>
      </c>
      <c r="G11" s="320">
        <f t="shared" si="4"/>
        <v>1464</v>
      </c>
      <c r="H11" s="320">
        <f t="shared" si="4"/>
        <v>1338</v>
      </c>
      <c r="I11" s="320">
        <f t="shared" si="4"/>
        <v>434200</v>
      </c>
      <c r="J11" s="320">
        <f t="shared" si="4"/>
        <v>3</v>
      </c>
      <c r="K11" s="320">
        <f t="shared" si="4"/>
        <v>432</v>
      </c>
      <c r="L11" s="320">
        <f t="shared" si="4"/>
        <v>396</v>
      </c>
      <c r="M11" s="320">
        <f t="shared" si="4"/>
        <v>108800</v>
      </c>
      <c r="N11" s="320">
        <f t="shared" si="0"/>
        <v>31</v>
      </c>
      <c r="O11" s="320">
        <f t="shared" si="1"/>
        <v>23005</v>
      </c>
      <c r="P11" s="320">
        <f t="shared" si="2"/>
        <v>24432</v>
      </c>
      <c r="Q11" s="320">
        <f t="shared" si="3"/>
        <v>8448830</v>
      </c>
    </row>
    <row r="12" spans="1:17" ht="18.75" thickTop="1" x14ac:dyDescent="0.2">
      <c r="A12" s="439"/>
      <c r="B12" s="439"/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1"/>
      <c r="O12" s="71"/>
      <c r="P12" s="71"/>
      <c r="Q12" s="1"/>
    </row>
    <row r="24" spans="9:10" ht="20.25" x14ac:dyDescent="0.3">
      <c r="I24" s="151"/>
      <c r="J24" s="156"/>
    </row>
  </sheetData>
  <mergeCells count="8">
    <mergeCell ref="A12:M12"/>
    <mergeCell ref="G1:K1"/>
    <mergeCell ref="A2:O2"/>
    <mergeCell ref="P2:Q2"/>
    <mergeCell ref="B3:E3"/>
    <mergeCell ref="F3:I3"/>
    <mergeCell ref="J3:M3"/>
    <mergeCell ref="N3:Q3"/>
  </mergeCells>
  <pageMargins left="0.38" right="1.21" top="1.75" bottom="0.9" header="0.3" footer="0.3"/>
  <pageSetup scale="4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3"/>
  <sheetViews>
    <sheetView rightToLeft="1" tabSelected="1" zoomScale="75" zoomScaleNormal="75" zoomScaleSheetLayoutView="76" workbookViewId="0">
      <selection activeCell="K6" sqref="K6"/>
    </sheetView>
  </sheetViews>
  <sheetFormatPr defaultRowHeight="12.75" x14ac:dyDescent="0.2"/>
  <cols>
    <col min="1" max="1" width="25.42578125" style="127" customWidth="1"/>
    <col min="2" max="2" width="18.5703125" style="127" customWidth="1"/>
    <col min="3" max="3" width="29.85546875" style="127" customWidth="1"/>
    <col min="4" max="4" width="27.85546875" style="127" customWidth="1"/>
    <col min="5" max="5" width="19" style="127" customWidth="1"/>
    <col min="6" max="6" width="20.28515625" style="127" customWidth="1"/>
    <col min="7" max="7" width="23.7109375" style="127" customWidth="1"/>
    <col min="8" max="8" width="19.140625" style="127" customWidth="1"/>
    <col min="9" max="9" width="23.140625" style="127" customWidth="1"/>
    <col min="10" max="10" width="28" style="127" customWidth="1"/>
    <col min="11" max="11" width="16.42578125" style="127" customWidth="1"/>
    <col min="12" max="16384" width="9.140625" style="127"/>
  </cols>
  <sheetData>
    <row r="1" spans="1:263" s="131" customFormat="1" ht="40.5" customHeight="1" x14ac:dyDescent="0.2">
      <c r="A1" s="461" t="s">
        <v>131</v>
      </c>
      <c r="B1" s="461"/>
      <c r="C1" s="461"/>
      <c r="D1" s="461"/>
      <c r="E1" s="461"/>
      <c r="F1" s="461"/>
      <c r="G1" s="461"/>
      <c r="H1" s="461"/>
      <c r="I1" s="461"/>
      <c r="J1" s="242"/>
      <c r="K1" s="243"/>
    </row>
    <row r="2" spans="1:263" ht="48.75" customHeight="1" x14ac:dyDescent="0.2">
      <c r="A2" s="471" t="s">
        <v>153</v>
      </c>
      <c r="B2" s="471"/>
      <c r="C2" s="471"/>
      <c r="D2" s="471"/>
      <c r="E2" s="471"/>
      <c r="F2" s="471"/>
      <c r="G2" s="471"/>
      <c r="H2" s="471"/>
      <c r="I2" s="471"/>
      <c r="J2" s="462" t="s">
        <v>132</v>
      </c>
      <c r="K2" s="462"/>
    </row>
    <row r="3" spans="1:263" s="132" customFormat="1" ht="39.75" customHeight="1" x14ac:dyDescent="0.2">
      <c r="A3" s="468" t="s">
        <v>84</v>
      </c>
      <c r="B3" s="470" t="s">
        <v>94</v>
      </c>
      <c r="C3" s="470"/>
      <c r="D3" s="470"/>
      <c r="E3" s="470" t="s">
        <v>109</v>
      </c>
      <c r="F3" s="470"/>
      <c r="G3" s="470"/>
      <c r="H3" s="470" t="s">
        <v>65</v>
      </c>
      <c r="I3" s="470"/>
      <c r="J3" s="470"/>
      <c r="K3" s="463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  <c r="IU3" s="127"/>
      <c r="IV3" s="127"/>
      <c r="IW3" s="127"/>
      <c r="IX3" s="127"/>
      <c r="IY3" s="127"/>
      <c r="IZ3" s="127"/>
      <c r="JA3" s="127"/>
      <c r="JB3" s="127"/>
      <c r="JC3" s="127"/>
    </row>
    <row r="4" spans="1:263" s="132" customFormat="1" ht="103.5" customHeight="1" x14ac:dyDescent="0.2">
      <c r="A4" s="469"/>
      <c r="B4" s="244" t="s">
        <v>16</v>
      </c>
      <c r="C4" s="245" t="s">
        <v>91</v>
      </c>
      <c r="D4" s="246" t="s">
        <v>17</v>
      </c>
      <c r="E4" s="244" t="s">
        <v>16</v>
      </c>
      <c r="F4" s="245" t="s">
        <v>91</v>
      </c>
      <c r="G4" s="246" t="s">
        <v>17</v>
      </c>
      <c r="H4" s="247" t="s">
        <v>16</v>
      </c>
      <c r="I4" s="245" t="s">
        <v>91</v>
      </c>
      <c r="J4" s="246" t="s">
        <v>17</v>
      </c>
      <c r="K4" s="464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  <c r="IW4" s="127"/>
      <c r="IX4" s="127"/>
      <c r="IY4" s="127"/>
      <c r="IZ4" s="127"/>
      <c r="JA4" s="127"/>
      <c r="JB4" s="127"/>
      <c r="JC4" s="127"/>
    </row>
    <row r="5" spans="1:263" s="131" customFormat="1" ht="39.950000000000003" customHeight="1" x14ac:dyDescent="0.2">
      <c r="A5" s="248" t="s">
        <v>7</v>
      </c>
      <c r="B5" s="249">
        <v>1</v>
      </c>
      <c r="C5" s="249">
        <v>944</v>
      </c>
      <c r="D5" s="249">
        <v>188800</v>
      </c>
      <c r="E5" s="250">
        <v>0</v>
      </c>
      <c r="F5" s="250">
        <v>0</v>
      </c>
      <c r="G5" s="250">
        <v>0</v>
      </c>
      <c r="H5" s="249">
        <v>1</v>
      </c>
      <c r="I5" s="249">
        <v>944</v>
      </c>
      <c r="J5" s="249">
        <v>188800</v>
      </c>
      <c r="K5" s="249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</row>
    <row r="6" spans="1:263" s="131" customFormat="1" ht="39.950000000000003" customHeight="1" x14ac:dyDescent="0.2">
      <c r="A6" s="267" t="s">
        <v>156</v>
      </c>
      <c r="B6" s="251">
        <v>0</v>
      </c>
      <c r="C6" s="251">
        <v>0</v>
      </c>
      <c r="D6" s="251">
        <v>0</v>
      </c>
      <c r="E6" s="268">
        <v>1</v>
      </c>
      <c r="F6" s="268">
        <v>80</v>
      </c>
      <c r="G6" s="268">
        <v>20000</v>
      </c>
      <c r="H6" s="251">
        <v>1</v>
      </c>
      <c r="I6" s="251">
        <v>80</v>
      </c>
      <c r="J6" s="251">
        <v>20000</v>
      </c>
      <c r="K6" s="251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  <c r="IV6" s="127"/>
      <c r="IW6" s="127"/>
      <c r="IX6" s="127"/>
      <c r="IY6" s="127"/>
      <c r="IZ6" s="127"/>
      <c r="JA6" s="127"/>
      <c r="JB6" s="127"/>
      <c r="JC6" s="127"/>
    </row>
    <row r="7" spans="1:263" s="131" customFormat="1" ht="39.950000000000003" customHeight="1" thickBot="1" x14ac:dyDescent="0.25">
      <c r="A7" s="252" t="s">
        <v>0</v>
      </c>
      <c r="B7" s="253">
        <f t="shared" ref="B7:D7" si="0">SUM(B5:B5)</f>
        <v>1</v>
      </c>
      <c r="C7" s="253">
        <f t="shared" si="0"/>
        <v>944</v>
      </c>
      <c r="D7" s="253">
        <f t="shared" si="0"/>
        <v>188800</v>
      </c>
      <c r="E7" s="253">
        <f t="shared" ref="E7:J7" si="1">SUM(E5:E6)</f>
        <v>1</v>
      </c>
      <c r="F7" s="253">
        <f t="shared" si="1"/>
        <v>80</v>
      </c>
      <c r="G7" s="253">
        <f t="shared" si="1"/>
        <v>20000</v>
      </c>
      <c r="H7" s="253">
        <f t="shared" si="1"/>
        <v>2</v>
      </c>
      <c r="I7" s="253">
        <f t="shared" si="1"/>
        <v>1024</v>
      </c>
      <c r="J7" s="253">
        <f t="shared" si="1"/>
        <v>208800</v>
      </c>
      <c r="K7" s="253"/>
      <c r="L7" s="127"/>
    </row>
    <row r="8" spans="1:263" ht="18" customHeight="1" thickTop="1" x14ac:dyDescent="0.2">
      <c r="A8" s="130"/>
      <c r="B8" s="130"/>
      <c r="C8" s="130"/>
      <c r="D8" s="130"/>
      <c r="E8" s="130"/>
      <c r="F8" s="130"/>
      <c r="G8" s="130"/>
      <c r="H8" s="130"/>
    </row>
    <row r="9" spans="1:263" ht="12.75" customHeight="1" x14ac:dyDescent="0.2">
      <c r="A9" s="465"/>
      <c r="B9" s="466"/>
      <c r="C9" s="466"/>
      <c r="D9" s="466"/>
      <c r="E9" s="466"/>
      <c r="F9" s="466"/>
      <c r="G9" s="466"/>
      <c r="H9" s="129"/>
    </row>
    <row r="10" spans="1:263" ht="12.75" customHeight="1" x14ac:dyDescent="0.2"/>
    <row r="11" spans="1:263" ht="12.75" customHeight="1" x14ac:dyDescent="0.2">
      <c r="D11" s="467"/>
      <c r="E11" s="467"/>
    </row>
    <row r="12" spans="1:263" ht="12.75" customHeight="1" x14ac:dyDescent="0.2"/>
    <row r="13" spans="1:263" ht="12.75" customHeight="1" x14ac:dyDescent="0.2"/>
    <row r="14" spans="1:263" ht="12.75" customHeight="1" x14ac:dyDescent="0.2"/>
    <row r="16" spans="1:263" hidden="1" x14ac:dyDescent="0.2"/>
    <row r="17" spans="5:6" hidden="1" x14ac:dyDescent="0.2"/>
    <row r="18" spans="5:6" hidden="1" x14ac:dyDescent="0.2"/>
    <row r="19" spans="5:6" ht="20.25" hidden="1" x14ac:dyDescent="0.2">
      <c r="E19" s="129"/>
    </row>
    <row r="20" spans="5:6" hidden="1" x14ac:dyDescent="0.2"/>
    <row r="21" spans="5:6" x14ac:dyDescent="0.2">
      <c r="F21" s="128"/>
    </row>
    <row r="53" spans="5:5" ht="23.25" x14ac:dyDescent="0.2">
      <c r="E53" s="152"/>
    </row>
  </sheetData>
  <mergeCells count="10">
    <mergeCell ref="A1:I1"/>
    <mergeCell ref="J2:K2"/>
    <mergeCell ref="K3:K4"/>
    <mergeCell ref="A9:G9"/>
    <mergeCell ref="D11:E11"/>
    <mergeCell ref="A3:A4"/>
    <mergeCell ref="B3:D3"/>
    <mergeCell ref="E3:G3"/>
    <mergeCell ref="H3:J3"/>
    <mergeCell ref="A2:I2"/>
  </mergeCells>
  <printOptions horizontalCentered="1" verticalCentered="1"/>
  <pageMargins left="0.54" right="0.68" top="1.84" bottom="0.75" header="1.33" footer="0.23"/>
  <pageSetup paperSize="9" scale="44" orientation="landscape" r:id="rId1"/>
  <headerFooter alignWithMargins="0">
    <oddFooter xml:space="preserve">&amp;C&amp;18 &amp;14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rightToLeft="1" topLeftCell="H1" zoomScaleNormal="100" workbookViewId="0">
      <selection activeCell="L3" sqref="L3:M4"/>
    </sheetView>
  </sheetViews>
  <sheetFormatPr defaultRowHeight="15" x14ac:dyDescent="0.25"/>
  <cols>
    <col min="1" max="1" width="32.85546875" style="219" customWidth="1"/>
    <col min="2" max="2" width="29.42578125" style="219" customWidth="1"/>
    <col min="3" max="3" width="45.85546875" style="219" customWidth="1"/>
    <col min="4" max="4" width="28.5703125" style="219" customWidth="1"/>
    <col min="5" max="5" width="37.28515625" style="219" customWidth="1"/>
    <col min="6" max="6" width="21.140625" style="219" customWidth="1"/>
    <col min="7" max="7" width="42.5703125" style="219" customWidth="1"/>
    <col min="8" max="8" width="14.140625" style="219" customWidth="1"/>
    <col min="9" max="9" width="28.140625" style="219" customWidth="1"/>
    <col min="10" max="10" width="17.7109375" style="219" customWidth="1"/>
    <col min="11" max="11" width="33.7109375" style="219" customWidth="1"/>
    <col min="12" max="12" width="24.28515625" style="219" customWidth="1"/>
    <col min="13" max="13" width="46.5703125" style="219" customWidth="1"/>
    <col min="14" max="16384" width="9.140625" style="219"/>
  </cols>
  <sheetData>
    <row r="1" spans="1:14" ht="46.5" customHeight="1" x14ac:dyDescent="0.7">
      <c r="A1" s="367"/>
      <c r="B1" s="368"/>
      <c r="C1" s="368"/>
      <c r="D1" s="472" t="s">
        <v>120</v>
      </c>
      <c r="E1" s="472"/>
      <c r="F1" s="472"/>
      <c r="G1" s="472"/>
      <c r="H1" s="368"/>
      <c r="I1" s="368"/>
      <c r="J1" s="368"/>
      <c r="K1" s="368"/>
      <c r="L1" s="368"/>
      <c r="M1" s="369"/>
      <c r="N1" s="370"/>
    </row>
    <row r="2" spans="1:14" ht="56.25" customHeight="1" thickBot="1" x14ac:dyDescent="0.3">
      <c r="A2" s="473" t="s">
        <v>154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4" t="s">
        <v>76</v>
      </c>
      <c r="N2" s="474"/>
    </row>
    <row r="3" spans="1:14" ht="47.25" thickTop="1" x14ac:dyDescent="0.7">
      <c r="A3" s="367"/>
      <c r="B3" s="475" t="s">
        <v>30</v>
      </c>
      <c r="C3" s="475"/>
      <c r="D3" s="475" t="s">
        <v>31</v>
      </c>
      <c r="E3" s="475"/>
      <c r="F3" s="475" t="s">
        <v>32</v>
      </c>
      <c r="G3" s="475"/>
      <c r="H3" s="475" t="s">
        <v>33</v>
      </c>
      <c r="I3" s="475"/>
      <c r="J3" s="475" t="s">
        <v>34</v>
      </c>
      <c r="K3" s="475"/>
      <c r="L3" s="475" t="s">
        <v>0</v>
      </c>
      <c r="M3" s="475"/>
      <c r="N3" s="370"/>
    </row>
    <row r="4" spans="1:14" ht="46.5" x14ac:dyDescent="0.7">
      <c r="A4" s="371"/>
      <c r="B4" s="476"/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370"/>
    </row>
    <row r="5" spans="1:14" ht="46.5" x14ac:dyDescent="0.7">
      <c r="A5" s="479" t="s">
        <v>75</v>
      </c>
      <c r="B5" s="477" t="s">
        <v>16</v>
      </c>
      <c r="C5" s="481" t="s">
        <v>17</v>
      </c>
      <c r="D5" s="477" t="s">
        <v>16</v>
      </c>
      <c r="E5" s="477" t="s">
        <v>17</v>
      </c>
      <c r="F5" s="477" t="s">
        <v>16</v>
      </c>
      <c r="G5" s="477" t="s">
        <v>17</v>
      </c>
      <c r="H5" s="477" t="s">
        <v>16</v>
      </c>
      <c r="I5" s="477" t="s">
        <v>17</v>
      </c>
      <c r="J5" s="477" t="s">
        <v>16</v>
      </c>
      <c r="K5" s="477" t="s">
        <v>17</v>
      </c>
      <c r="L5" s="477" t="s">
        <v>16</v>
      </c>
      <c r="M5" s="477" t="s">
        <v>17</v>
      </c>
      <c r="N5" s="370"/>
    </row>
    <row r="6" spans="1:14" ht="47.25" thickBot="1" x14ac:dyDescent="0.75">
      <c r="A6" s="480"/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370"/>
    </row>
    <row r="7" spans="1:14" ht="45" customHeight="1" x14ac:dyDescent="0.7">
      <c r="A7" s="372" t="s">
        <v>1</v>
      </c>
      <c r="B7" s="373">
        <v>2</v>
      </c>
      <c r="C7" s="373">
        <v>212400</v>
      </c>
      <c r="D7" s="373">
        <v>2</v>
      </c>
      <c r="E7" s="373">
        <v>142500</v>
      </c>
      <c r="F7" s="373">
        <v>307</v>
      </c>
      <c r="G7" s="373">
        <v>23265975</v>
      </c>
      <c r="H7" s="373">
        <v>0</v>
      </c>
      <c r="I7" s="373">
        <v>0</v>
      </c>
      <c r="J7" s="373">
        <v>0</v>
      </c>
      <c r="K7" s="373">
        <v>0</v>
      </c>
      <c r="L7" s="373">
        <v>311</v>
      </c>
      <c r="M7" s="373">
        <v>23620875</v>
      </c>
      <c r="N7" s="370"/>
    </row>
    <row r="8" spans="1:14" ht="45" customHeight="1" x14ac:dyDescent="0.7">
      <c r="A8" s="374" t="s">
        <v>37</v>
      </c>
      <c r="B8" s="375">
        <v>7</v>
      </c>
      <c r="C8" s="375">
        <v>591600</v>
      </c>
      <c r="D8" s="375">
        <v>1</v>
      </c>
      <c r="E8" s="375">
        <v>60000</v>
      </c>
      <c r="F8" s="375">
        <v>641</v>
      </c>
      <c r="G8" s="375">
        <v>54609452</v>
      </c>
      <c r="H8" s="375">
        <v>0</v>
      </c>
      <c r="I8" s="375">
        <v>0</v>
      </c>
      <c r="J8" s="375">
        <v>0</v>
      </c>
      <c r="K8" s="375">
        <v>0</v>
      </c>
      <c r="L8" s="375">
        <v>649</v>
      </c>
      <c r="M8" s="375">
        <v>55261052</v>
      </c>
      <c r="N8" s="370"/>
    </row>
    <row r="9" spans="1:14" ht="45" customHeight="1" x14ac:dyDescent="0.7">
      <c r="A9" s="372" t="s">
        <v>3</v>
      </c>
      <c r="B9" s="373">
        <v>450</v>
      </c>
      <c r="C9" s="373">
        <v>26210225</v>
      </c>
      <c r="D9" s="373">
        <v>4</v>
      </c>
      <c r="E9" s="373">
        <v>179250</v>
      </c>
      <c r="F9" s="373">
        <v>440</v>
      </c>
      <c r="G9" s="373">
        <v>23655600</v>
      </c>
      <c r="H9" s="373">
        <v>0</v>
      </c>
      <c r="I9" s="373">
        <v>0</v>
      </c>
      <c r="J9" s="373">
        <v>0</v>
      </c>
      <c r="K9" s="373">
        <v>0</v>
      </c>
      <c r="L9" s="373">
        <v>894</v>
      </c>
      <c r="M9" s="373">
        <v>50045075</v>
      </c>
      <c r="N9" s="370"/>
    </row>
    <row r="10" spans="1:14" ht="45" customHeight="1" x14ac:dyDescent="0.7">
      <c r="A10" s="374" t="s">
        <v>5</v>
      </c>
      <c r="B10" s="375">
        <v>257</v>
      </c>
      <c r="C10" s="375">
        <v>22846395</v>
      </c>
      <c r="D10" s="375">
        <v>203</v>
      </c>
      <c r="E10" s="375">
        <v>17561875</v>
      </c>
      <c r="F10" s="375">
        <v>7</v>
      </c>
      <c r="G10" s="375">
        <v>680700</v>
      </c>
      <c r="H10" s="375">
        <v>0</v>
      </c>
      <c r="I10" s="375">
        <v>0</v>
      </c>
      <c r="J10" s="375">
        <v>0</v>
      </c>
      <c r="K10" s="375">
        <v>0</v>
      </c>
      <c r="L10" s="375">
        <v>467</v>
      </c>
      <c r="M10" s="375">
        <v>41088970</v>
      </c>
      <c r="N10" s="370"/>
    </row>
    <row r="11" spans="1:14" ht="45" customHeight="1" x14ac:dyDescent="0.7">
      <c r="A11" s="372" t="s">
        <v>4</v>
      </c>
      <c r="B11" s="373">
        <v>3027</v>
      </c>
      <c r="C11" s="373">
        <v>397579850</v>
      </c>
      <c r="D11" s="373">
        <v>0</v>
      </c>
      <c r="E11" s="373">
        <v>0</v>
      </c>
      <c r="F11" s="373">
        <v>2</v>
      </c>
      <c r="G11" s="373">
        <v>217000</v>
      </c>
      <c r="H11" s="373">
        <v>0</v>
      </c>
      <c r="I11" s="373">
        <v>0</v>
      </c>
      <c r="J11" s="373">
        <v>9</v>
      </c>
      <c r="K11" s="373">
        <v>1613000</v>
      </c>
      <c r="L11" s="373">
        <v>3038</v>
      </c>
      <c r="M11" s="373">
        <v>399409850</v>
      </c>
      <c r="N11" s="370"/>
    </row>
    <row r="12" spans="1:14" ht="45" customHeight="1" x14ac:dyDescent="0.7">
      <c r="A12" s="374" t="s">
        <v>6</v>
      </c>
      <c r="B12" s="375">
        <v>1322</v>
      </c>
      <c r="C12" s="375">
        <v>107715375</v>
      </c>
      <c r="D12" s="375">
        <v>0</v>
      </c>
      <c r="E12" s="375">
        <v>0</v>
      </c>
      <c r="F12" s="375">
        <v>0</v>
      </c>
      <c r="G12" s="375">
        <v>0</v>
      </c>
      <c r="H12" s="375">
        <v>1</v>
      </c>
      <c r="I12" s="375">
        <v>51600</v>
      </c>
      <c r="J12" s="375">
        <v>0</v>
      </c>
      <c r="K12" s="375">
        <v>0</v>
      </c>
      <c r="L12" s="375">
        <v>1323</v>
      </c>
      <c r="M12" s="375">
        <v>107766975</v>
      </c>
      <c r="N12" s="370"/>
    </row>
    <row r="13" spans="1:14" ht="45" customHeight="1" x14ac:dyDescent="0.7">
      <c r="A13" s="372" t="s">
        <v>7</v>
      </c>
      <c r="B13" s="373">
        <v>879</v>
      </c>
      <c r="C13" s="373">
        <v>64883810</v>
      </c>
      <c r="D13" s="373">
        <v>0</v>
      </c>
      <c r="E13" s="373">
        <v>0</v>
      </c>
      <c r="F13" s="373">
        <v>2</v>
      </c>
      <c r="G13" s="373">
        <v>98700</v>
      </c>
      <c r="H13" s="373">
        <v>0</v>
      </c>
      <c r="I13" s="373">
        <v>0</v>
      </c>
      <c r="J13" s="373">
        <v>0</v>
      </c>
      <c r="K13" s="373">
        <v>0</v>
      </c>
      <c r="L13" s="373">
        <v>881</v>
      </c>
      <c r="M13" s="373">
        <v>64982510</v>
      </c>
      <c r="N13" s="370"/>
    </row>
    <row r="14" spans="1:14" ht="45" customHeight="1" x14ac:dyDescent="0.7">
      <c r="A14" s="374" t="s">
        <v>12</v>
      </c>
      <c r="B14" s="375">
        <v>464</v>
      </c>
      <c r="C14" s="375">
        <v>35369650</v>
      </c>
      <c r="D14" s="375">
        <v>0</v>
      </c>
      <c r="E14" s="375">
        <v>0</v>
      </c>
      <c r="F14" s="375">
        <v>0</v>
      </c>
      <c r="G14" s="375">
        <v>0</v>
      </c>
      <c r="H14" s="375">
        <v>0</v>
      </c>
      <c r="I14" s="375">
        <v>0</v>
      </c>
      <c r="J14" s="375">
        <v>0</v>
      </c>
      <c r="K14" s="375">
        <v>0</v>
      </c>
      <c r="L14" s="375">
        <v>464</v>
      </c>
      <c r="M14" s="375">
        <v>35369650</v>
      </c>
      <c r="N14" s="370"/>
    </row>
    <row r="15" spans="1:14" ht="45" customHeight="1" x14ac:dyDescent="0.7">
      <c r="A15" s="372" t="s">
        <v>2</v>
      </c>
      <c r="B15" s="373">
        <v>107</v>
      </c>
      <c r="C15" s="373">
        <v>5963600</v>
      </c>
      <c r="D15" s="373">
        <v>0</v>
      </c>
      <c r="E15" s="373">
        <v>0</v>
      </c>
      <c r="F15" s="373">
        <v>150</v>
      </c>
      <c r="G15" s="373">
        <v>10781800</v>
      </c>
      <c r="H15" s="373">
        <v>0</v>
      </c>
      <c r="I15" s="373">
        <v>0</v>
      </c>
      <c r="J15" s="373">
        <v>0</v>
      </c>
      <c r="K15" s="373">
        <v>0</v>
      </c>
      <c r="L15" s="373">
        <v>257</v>
      </c>
      <c r="M15" s="373">
        <v>16745400</v>
      </c>
      <c r="N15" s="370"/>
    </row>
    <row r="16" spans="1:14" ht="45" customHeight="1" x14ac:dyDescent="0.7">
      <c r="A16" s="374" t="s">
        <v>8</v>
      </c>
      <c r="B16" s="376">
        <v>927</v>
      </c>
      <c r="C16" s="376">
        <v>69661725</v>
      </c>
      <c r="D16" s="375">
        <v>0</v>
      </c>
      <c r="E16" s="375">
        <v>0</v>
      </c>
      <c r="F16" s="375">
        <v>0</v>
      </c>
      <c r="G16" s="375">
        <v>0</v>
      </c>
      <c r="H16" s="375">
        <v>0</v>
      </c>
      <c r="I16" s="375">
        <v>0</v>
      </c>
      <c r="J16" s="375">
        <v>0</v>
      </c>
      <c r="K16" s="375">
        <v>0</v>
      </c>
      <c r="L16" s="375">
        <v>927</v>
      </c>
      <c r="M16" s="375">
        <v>69661725</v>
      </c>
      <c r="N16" s="370"/>
    </row>
    <row r="17" spans="1:14" ht="45" customHeight="1" x14ac:dyDescent="0.7">
      <c r="A17" s="372" t="s">
        <v>69</v>
      </c>
      <c r="B17" s="377">
        <v>1203</v>
      </c>
      <c r="C17" s="377">
        <v>68910459</v>
      </c>
      <c r="D17" s="373">
        <v>0</v>
      </c>
      <c r="E17" s="373">
        <v>0</v>
      </c>
      <c r="F17" s="373">
        <v>0</v>
      </c>
      <c r="G17" s="373">
        <v>0</v>
      </c>
      <c r="H17" s="373">
        <v>0</v>
      </c>
      <c r="I17" s="373">
        <v>0</v>
      </c>
      <c r="J17" s="373">
        <v>0</v>
      </c>
      <c r="K17" s="373">
        <v>0</v>
      </c>
      <c r="L17" s="373">
        <v>1203</v>
      </c>
      <c r="M17" s="373">
        <v>68910459</v>
      </c>
      <c r="N17" s="370"/>
    </row>
    <row r="18" spans="1:14" ht="45" customHeight="1" x14ac:dyDescent="0.7">
      <c r="A18" s="374" t="s">
        <v>10</v>
      </c>
      <c r="B18" s="376">
        <v>789</v>
      </c>
      <c r="C18" s="376">
        <v>57480886</v>
      </c>
      <c r="D18" s="375">
        <v>0</v>
      </c>
      <c r="E18" s="375">
        <v>0</v>
      </c>
      <c r="F18" s="375">
        <v>0</v>
      </c>
      <c r="G18" s="375">
        <v>0</v>
      </c>
      <c r="H18" s="375">
        <v>0</v>
      </c>
      <c r="I18" s="375">
        <v>0</v>
      </c>
      <c r="J18" s="375">
        <v>0</v>
      </c>
      <c r="K18" s="375">
        <v>0</v>
      </c>
      <c r="L18" s="375">
        <v>789</v>
      </c>
      <c r="M18" s="375">
        <v>57480886</v>
      </c>
      <c r="N18" s="370"/>
    </row>
    <row r="19" spans="1:14" ht="45" customHeight="1" x14ac:dyDescent="0.7">
      <c r="A19" s="372" t="s">
        <v>11</v>
      </c>
      <c r="B19" s="377">
        <v>1141</v>
      </c>
      <c r="C19" s="377">
        <v>52297840</v>
      </c>
      <c r="D19" s="373">
        <v>0</v>
      </c>
      <c r="E19" s="373">
        <v>0</v>
      </c>
      <c r="F19" s="373">
        <v>1</v>
      </c>
      <c r="G19" s="373">
        <v>40250</v>
      </c>
      <c r="H19" s="373">
        <v>0</v>
      </c>
      <c r="I19" s="373">
        <v>0</v>
      </c>
      <c r="J19" s="373">
        <v>0</v>
      </c>
      <c r="K19" s="373">
        <v>0</v>
      </c>
      <c r="L19" s="373">
        <v>1142</v>
      </c>
      <c r="M19" s="373">
        <v>52338090</v>
      </c>
      <c r="N19" s="370"/>
    </row>
    <row r="20" spans="1:14" ht="45" customHeight="1" x14ac:dyDescent="0.7">
      <c r="A20" s="374" t="s">
        <v>13</v>
      </c>
      <c r="B20" s="376">
        <v>742</v>
      </c>
      <c r="C20" s="376">
        <v>40794800</v>
      </c>
      <c r="D20" s="375">
        <v>0</v>
      </c>
      <c r="E20" s="375">
        <v>0</v>
      </c>
      <c r="F20" s="375">
        <v>0</v>
      </c>
      <c r="G20" s="375">
        <v>0</v>
      </c>
      <c r="H20" s="375">
        <v>0</v>
      </c>
      <c r="I20" s="375">
        <v>0</v>
      </c>
      <c r="J20" s="375">
        <v>0</v>
      </c>
      <c r="K20" s="375">
        <v>0</v>
      </c>
      <c r="L20" s="375">
        <v>742</v>
      </c>
      <c r="M20" s="375">
        <v>40794800</v>
      </c>
      <c r="N20" s="370"/>
    </row>
    <row r="21" spans="1:14" ht="45" customHeight="1" x14ac:dyDescent="0.7">
      <c r="A21" s="378" t="s">
        <v>14</v>
      </c>
      <c r="B21" s="373">
        <v>708</v>
      </c>
      <c r="C21" s="373">
        <v>70036250</v>
      </c>
      <c r="D21" s="379">
        <v>0</v>
      </c>
      <c r="E21" s="379">
        <v>0</v>
      </c>
      <c r="F21" s="379">
        <v>30</v>
      </c>
      <c r="G21" s="379">
        <v>2150700</v>
      </c>
      <c r="H21" s="379">
        <v>2</v>
      </c>
      <c r="I21" s="379">
        <v>91000</v>
      </c>
      <c r="J21" s="379">
        <v>0</v>
      </c>
      <c r="K21" s="379">
        <v>0</v>
      </c>
      <c r="L21" s="379">
        <v>740</v>
      </c>
      <c r="M21" s="379">
        <v>72277950</v>
      </c>
      <c r="N21" s="370"/>
    </row>
    <row r="22" spans="1:14" ht="45" customHeight="1" thickBot="1" x14ac:dyDescent="0.75">
      <c r="A22" s="380" t="s">
        <v>0</v>
      </c>
      <c r="B22" s="381">
        <v>12025</v>
      </c>
      <c r="C22" s="381">
        <v>1020554865</v>
      </c>
      <c r="D22" s="381">
        <f>SUM(D7:D21)</f>
        <v>210</v>
      </c>
      <c r="E22" s="381">
        <v>17943625</v>
      </c>
      <c r="F22" s="381">
        <v>1580</v>
      </c>
      <c r="G22" s="381">
        <v>115500177</v>
      </c>
      <c r="H22" s="381">
        <v>3</v>
      </c>
      <c r="I22" s="381">
        <v>142600</v>
      </c>
      <c r="J22" s="381">
        <v>9</v>
      </c>
      <c r="K22" s="381">
        <v>1613000</v>
      </c>
      <c r="L22" s="381">
        <v>13827</v>
      </c>
      <c r="M22" s="381">
        <v>1155754267</v>
      </c>
      <c r="N22" s="370"/>
    </row>
    <row r="23" spans="1:14" ht="47.25" thickTop="1" x14ac:dyDescent="0.7">
      <c r="A23" s="220"/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</row>
  </sheetData>
  <mergeCells count="22">
    <mergeCell ref="F5:F6"/>
    <mergeCell ref="A5:A6"/>
    <mergeCell ref="B5:B6"/>
    <mergeCell ref="C5:C6"/>
    <mergeCell ref="D5:D6"/>
    <mergeCell ref="E5:E6"/>
    <mergeCell ref="M5:M6"/>
    <mergeCell ref="G5:G6"/>
    <mergeCell ref="H5:H6"/>
    <mergeCell ref="I5:I6"/>
    <mergeCell ref="J5:J6"/>
    <mergeCell ref="K5:K6"/>
    <mergeCell ref="L5:L6"/>
    <mergeCell ref="D1:G1"/>
    <mergeCell ref="A2:L2"/>
    <mergeCell ref="M2:N2"/>
    <mergeCell ref="B3:C4"/>
    <mergeCell ref="D3:E4"/>
    <mergeCell ref="F3:G4"/>
    <mergeCell ref="H3:I4"/>
    <mergeCell ref="J3:K4"/>
    <mergeCell ref="L3:M4"/>
  </mergeCells>
  <pageMargins left="0.7" right="1.25" top="1.71" bottom="0.75" header="0.3" footer="0.3"/>
  <pageSetup scale="2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rightToLeft="1" topLeftCell="F1" zoomScale="75" zoomScaleNormal="75" zoomScaleSheetLayoutView="75" workbookViewId="0">
      <selection activeCell="P22" sqref="P22"/>
    </sheetView>
  </sheetViews>
  <sheetFormatPr defaultRowHeight="15" x14ac:dyDescent="0.2"/>
  <cols>
    <col min="1" max="1" width="30" style="26" customWidth="1"/>
    <col min="2" max="2" width="25.85546875" style="26" customWidth="1"/>
    <col min="3" max="3" width="33.5703125" style="26" customWidth="1"/>
    <col min="4" max="4" width="12.140625" style="26" customWidth="1"/>
    <col min="5" max="5" width="22" style="26" customWidth="1"/>
    <col min="6" max="6" width="21.42578125" style="26" customWidth="1"/>
    <col min="7" max="7" width="27.28515625" style="26" customWidth="1"/>
    <col min="8" max="8" width="19.28515625" style="26" customWidth="1"/>
    <col min="9" max="9" width="22.140625" style="26" customWidth="1"/>
    <col min="10" max="10" width="13.85546875" style="26" customWidth="1"/>
    <col min="11" max="11" width="27.28515625" style="26" customWidth="1"/>
    <col min="12" max="12" width="28" style="26" customWidth="1"/>
    <col min="13" max="13" width="43.7109375" style="26" customWidth="1"/>
    <col min="14" max="14" width="6.42578125" style="26" hidden="1" customWidth="1"/>
    <col min="15" max="15" width="7.42578125" style="26" customWidth="1"/>
    <col min="16" max="16384" width="9.140625" style="26"/>
  </cols>
  <sheetData>
    <row r="1" spans="1:32" ht="10.5" customHeight="1" x14ac:dyDescent="0.2"/>
    <row r="2" spans="1:32" ht="55.5" customHeight="1" x14ac:dyDescent="0.2">
      <c r="A2" s="482" t="s">
        <v>121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178"/>
      <c r="N2" s="28"/>
    </row>
    <row r="3" spans="1:32" ht="77.25" customHeight="1" thickBot="1" x14ac:dyDescent="0.25">
      <c r="A3" s="488" t="s">
        <v>155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179" t="s">
        <v>119</v>
      </c>
    </row>
    <row r="4" spans="1:32" ht="42.75" customHeight="1" thickTop="1" x14ac:dyDescent="0.45">
      <c r="A4" s="180"/>
      <c r="B4" s="483" t="s">
        <v>30</v>
      </c>
      <c r="C4" s="483"/>
      <c r="D4" s="483" t="s">
        <v>31</v>
      </c>
      <c r="E4" s="483"/>
      <c r="F4" s="483" t="s">
        <v>32</v>
      </c>
      <c r="G4" s="483"/>
      <c r="H4" s="483" t="s">
        <v>33</v>
      </c>
      <c r="I4" s="483"/>
      <c r="J4" s="483" t="s">
        <v>34</v>
      </c>
      <c r="K4" s="483"/>
      <c r="L4" s="483" t="s">
        <v>0</v>
      </c>
      <c r="M4" s="483"/>
      <c r="N4" s="28"/>
    </row>
    <row r="5" spans="1:32" ht="28.5" customHeight="1" x14ac:dyDescent="0.2">
      <c r="A5" s="181"/>
      <c r="B5" s="484"/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28"/>
    </row>
    <row r="6" spans="1:32" ht="57.75" customHeight="1" thickBot="1" x14ac:dyDescent="0.25">
      <c r="A6" s="182" t="s">
        <v>73</v>
      </c>
      <c r="B6" s="183" t="s">
        <v>16</v>
      </c>
      <c r="C6" s="183" t="s">
        <v>17</v>
      </c>
      <c r="D6" s="183" t="s">
        <v>16</v>
      </c>
      <c r="E6" s="183" t="s">
        <v>17</v>
      </c>
      <c r="F6" s="183" t="s">
        <v>16</v>
      </c>
      <c r="G6" s="183" t="s">
        <v>17</v>
      </c>
      <c r="H6" s="183" t="s">
        <v>16</v>
      </c>
      <c r="I6" s="183" t="s">
        <v>17</v>
      </c>
      <c r="J6" s="183" t="s">
        <v>16</v>
      </c>
      <c r="K6" s="183" t="s">
        <v>17</v>
      </c>
      <c r="L6" s="183" t="s">
        <v>16</v>
      </c>
      <c r="M6" s="183" t="s">
        <v>17</v>
      </c>
    </row>
    <row r="7" spans="1:32" ht="45" customHeight="1" x14ac:dyDescent="0.2">
      <c r="A7" s="184" t="s">
        <v>1</v>
      </c>
      <c r="B7" s="185">
        <v>0</v>
      </c>
      <c r="C7" s="185">
        <v>0</v>
      </c>
      <c r="D7" s="185">
        <v>0</v>
      </c>
      <c r="E7" s="185">
        <v>0</v>
      </c>
      <c r="F7" s="185">
        <v>65</v>
      </c>
      <c r="G7" s="185">
        <v>2992400</v>
      </c>
      <c r="H7" s="185">
        <v>0</v>
      </c>
      <c r="I7" s="185">
        <v>0</v>
      </c>
      <c r="J7" s="185">
        <v>0</v>
      </c>
      <c r="K7" s="185">
        <v>0</v>
      </c>
      <c r="L7" s="185">
        <v>65</v>
      </c>
      <c r="M7" s="185">
        <v>2992400</v>
      </c>
    </row>
    <row r="8" spans="1:32" s="93" customFormat="1" ht="45" customHeight="1" x14ac:dyDescent="0.35">
      <c r="A8" s="186" t="s">
        <v>37</v>
      </c>
      <c r="B8" s="187">
        <v>1</v>
      </c>
      <c r="C8" s="187">
        <v>30000</v>
      </c>
      <c r="D8" s="187">
        <v>0</v>
      </c>
      <c r="E8" s="187">
        <v>0</v>
      </c>
      <c r="F8" s="187">
        <v>157</v>
      </c>
      <c r="G8" s="187">
        <v>12676950</v>
      </c>
      <c r="H8" s="187">
        <v>0</v>
      </c>
      <c r="I8" s="187">
        <v>0</v>
      </c>
      <c r="J8" s="187">
        <v>0</v>
      </c>
      <c r="K8" s="187">
        <v>0</v>
      </c>
      <c r="L8" s="187">
        <v>158</v>
      </c>
      <c r="M8" s="187">
        <v>12706950</v>
      </c>
    </row>
    <row r="9" spans="1:32" s="93" customFormat="1" ht="45" customHeight="1" x14ac:dyDescent="0.35">
      <c r="A9" s="188" t="s">
        <v>3</v>
      </c>
      <c r="B9" s="185">
        <v>88</v>
      </c>
      <c r="C9" s="185">
        <v>9054350</v>
      </c>
      <c r="D9" s="185">
        <v>0</v>
      </c>
      <c r="E9" s="185">
        <v>0</v>
      </c>
      <c r="F9" s="185">
        <v>44</v>
      </c>
      <c r="G9" s="185">
        <v>2094755</v>
      </c>
      <c r="H9" s="185">
        <v>0</v>
      </c>
      <c r="I9" s="185">
        <v>0</v>
      </c>
      <c r="J9" s="185">
        <v>0</v>
      </c>
      <c r="K9" s="185">
        <v>0</v>
      </c>
      <c r="L9" s="185">
        <v>132</v>
      </c>
      <c r="M9" s="185">
        <v>11149105</v>
      </c>
      <c r="N9" s="57"/>
    </row>
    <row r="10" spans="1:32" s="93" customFormat="1" ht="45" customHeight="1" x14ac:dyDescent="0.35">
      <c r="A10" s="186" t="s">
        <v>5</v>
      </c>
      <c r="B10" s="187">
        <v>7</v>
      </c>
      <c r="C10" s="187">
        <v>309500</v>
      </c>
      <c r="D10" s="187">
        <v>5</v>
      </c>
      <c r="E10" s="187">
        <v>343500</v>
      </c>
      <c r="F10" s="187">
        <v>1</v>
      </c>
      <c r="G10" s="187">
        <v>43500</v>
      </c>
      <c r="H10" s="187">
        <v>0</v>
      </c>
      <c r="I10" s="187">
        <v>0</v>
      </c>
      <c r="J10" s="187">
        <v>0</v>
      </c>
      <c r="K10" s="187">
        <v>0</v>
      </c>
      <c r="L10" s="187">
        <v>13</v>
      </c>
      <c r="M10" s="187">
        <v>696500</v>
      </c>
    </row>
    <row r="11" spans="1:32" s="57" customFormat="1" ht="45" customHeight="1" x14ac:dyDescent="0.35">
      <c r="A11" s="188" t="s">
        <v>4</v>
      </c>
      <c r="B11" s="185">
        <v>404</v>
      </c>
      <c r="C11" s="185">
        <v>31491670</v>
      </c>
      <c r="D11" s="185">
        <v>1</v>
      </c>
      <c r="E11" s="185">
        <v>64000</v>
      </c>
      <c r="F11" s="185">
        <v>0</v>
      </c>
      <c r="G11" s="185">
        <v>0</v>
      </c>
      <c r="H11" s="185">
        <v>0</v>
      </c>
      <c r="I11" s="185">
        <v>0</v>
      </c>
      <c r="J11" s="185">
        <v>2</v>
      </c>
      <c r="K11" s="185">
        <v>82000</v>
      </c>
      <c r="L11" s="185">
        <v>407</v>
      </c>
      <c r="M11" s="185">
        <v>31637670</v>
      </c>
      <c r="O11" s="93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</row>
    <row r="12" spans="1:32" s="58" customFormat="1" ht="45" customHeight="1" x14ac:dyDescent="0.35">
      <c r="A12" s="186" t="s">
        <v>6</v>
      </c>
      <c r="B12" s="187">
        <v>125</v>
      </c>
      <c r="C12" s="187">
        <v>8277175</v>
      </c>
      <c r="D12" s="187">
        <v>0</v>
      </c>
      <c r="E12" s="187">
        <v>0</v>
      </c>
      <c r="F12" s="187">
        <v>0</v>
      </c>
      <c r="G12" s="187">
        <v>0</v>
      </c>
      <c r="H12" s="187">
        <v>0</v>
      </c>
      <c r="I12" s="187">
        <v>0</v>
      </c>
      <c r="J12" s="187">
        <v>0</v>
      </c>
      <c r="K12" s="187">
        <v>0</v>
      </c>
      <c r="L12" s="187">
        <v>125</v>
      </c>
      <c r="M12" s="187">
        <v>8277175</v>
      </c>
      <c r="O12" s="93"/>
    </row>
    <row r="13" spans="1:32" s="57" customFormat="1" ht="45" customHeight="1" x14ac:dyDescent="0.35">
      <c r="A13" s="188" t="s">
        <v>7</v>
      </c>
      <c r="B13" s="185">
        <v>373</v>
      </c>
      <c r="C13" s="185">
        <v>18617358</v>
      </c>
      <c r="D13" s="185">
        <v>0</v>
      </c>
      <c r="E13" s="185">
        <v>0</v>
      </c>
      <c r="F13" s="185">
        <v>0</v>
      </c>
      <c r="G13" s="185">
        <v>0</v>
      </c>
      <c r="H13" s="185">
        <v>0</v>
      </c>
      <c r="I13" s="185">
        <v>0</v>
      </c>
      <c r="J13" s="185">
        <v>0</v>
      </c>
      <c r="K13" s="185">
        <v>0</v>
      </c>
      <c r="L13" s="185">
        <v>373</v>
      </c>
      <c r="M13" s="185">
        <v>18617358</v>
      </c>
      <c r="O13" s="93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</row>
    <row r="14" spans="1:32" s="58" customFormat="1" ht="45" customHeight="1" x14ac:dyDescent="0.35">
      <c r="A14" s="186" t="s">
        <v>12</v>
      </c>
      <c r="B14" s="187">
        <v>90</v>
      </c>
      <c r="C14" s="187">
        <v>4447825</v>
      </c>
      <c r="D14" s="187">
        <v>0</v>
      </c>
      <c r="E14" s="187">
        <v>0</v>
      </c>
      <c r="F14" s="187">
        <v>0</v>
      </c>
      <c r="G14" s="187">
        <v>0</v>
      </c>
      <c r="H14" s="187">
        <v>0</v>
      </c>
      <c r="I14" s="187">
        <v>0</v>
      </c>
      <c r="J14" s="187">
        <v>0</v>
      </c>
      <c r="K14" s="187">
        <v>0</v>
      </c>
      <c r="L14" s="187">
        <v>90</v>
      </c>
      <c r="M14" s="187">
        <v>4447825</v>
      </c>
      <c r="O14" s="93"/>
    </row>
    <row r="15" spans="1:32" s="57" customFormat="1" ht="45" customHeight="1" x14ac:dyDescent="0.35">
      <c r="A15" s="188" t="s">
        <v>2</v>
      </c>
      <c r="B15" s="185">
        <v>59</v>
      </c>
      <c r="C15" s="185">
        <v>2101326</v>
      </c>
      <c r="D15" s="185">
        <v>0</v>
      </c>
      <c r="E15" s="185">
        <v>0</v>
      </c>
      <c r="F15" s="185">
        <v>10</v>
      </c>
      <c r="G15" s="185">
        <v>382300</v>
      </c>
      <c r="H15" s="185">
        <v>0</v>
      </c>
      <c r="I15" s="185">
        <v>0</v>
      </c>
      <c r="J15" s="185">
        <v>0</v>
      </c>
      <c r="K15" s="185">
        <v>0</v>
      </c>
      <c r="L15" s="185">
        <v>69</v>
      </c>
      <c r="M15" s="185">
        <v>2483626</v>
      </c>
      <c r="O15" s="93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</row>
    <row r="16" spans="1:32" s="58" customFormat="1" ht="45" customHeight="1" x14ac:dyDescent="0.35">
      <c r="A16" s="186" t="s">
        <v>8</v>
      </c>
      <c r="B16" s="187">
        <v>379</v>
      </c>
      <c r="C16" s="187">
        <v>26886225</v>
      </c>
      <c r="D16" s="187">
        <v>0</v>
      </c>
      <c r="E16" s="187">
        <v>0</v>
      </c>
      <c r="F16" s="187">
        <v>0</v>
      </c>
      <c r="G16" s="187">
        <v>0</v>
      </c>
      <c r="H16" s="187">
        <v>0</v>
      </c>
      <c r="I16" s="187">
        <v>0</v>
      </c>
      <c r="J16" s="187">
        <v>0</v>
      </c>
      <c r="K16" s="187">
        <v>0</v>
      </c>
      <c r="L16" s="187">
        <v>379</v>
      </c>
      <c r="M16" s="187">
        <v>26886225</v>
      </c>
      <c r="O16" s="93"/>
    </row>
    <row r="17" spans="1:32" s="57" customFormat="1" ht="45" customHeight="1" x14ac:dyDescent="0.35">
      <c r="A17" s="188" t="s">
        <v>69</v>
      </c>
      <c r="B17" s="185">
        <v>397</v>
      </c>
      <c r="C17" s="185">
        <v>20275784</v>
      </c>
      <c r="D17" s="185">
        <v>0</v>
      </c>
      <c r="E17" s="185">
        <v>0</v>
      </c>
      <c r="F17" s="185">
        <v>0</v>
      </c>
      <c r="G17" s="185">
        <v>0</v>
      </c>
      <c r="H17" s="185">
        <v>0</v>
      </c>
      <c r="I17" s="185">
        <v>0</v>
      </c>
      <c r="J17" s="185">
        <v>0</v>
      </c>
      <c r="K17" s="185">
        <v>0</v>
      </c>
      <c r="L17" s="185">
        <v>397</v>
      </c>
      <c r="M17" s="185">
        <v>20275784</v>
      </c>
      <c r="O17" s="93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</row>
    <row r="18" spans="1:32" s="58" customFormat="1" ht="45" customHeight="1" x14ac:dyDescent="0.35">
      <c r="A18" s="186" t="s">
        <v>10</v>
      </c>
      <c r="B18" s="187">
        <v>62</v>
      </c>
      <c r="C18" s="187">
        <v>3223950</v>
      </c>
      <c r="D18" s="187">
        <v>0</v>
      </c>
      <c r="E18" s="187">
        <v>0</v>
      </c>
      <c r="F18" s="187">
        <v>0</v>
      </c>
      <c r="G18" s="187">
        <v>0</v>
      </c>
      <c r="H18" s="187">
        <v>0</v>
      </c>
      <c r="I18" s="187">
        <v>0</v>
      </c>
      <c r="J18" s="187">
        <v>0</v>
      </c>
      <c r="K18" s="187">
        <v>0</v>
      </c>
      <c r="L18" s="187">
        <v>62</v>
      </c>
      <c r="M18" s="187">
        <v>3223950</v>
      </c>
      <c r="O18" s="93"/>
    </row>
    <row r="19" spans="1:32" s="57" customFormat="1" ht="45" customHeight="1" x14ac:dyDescent="0.35">
      <c r="A19" s="188" t="s">
        <v>11</v>
      </c>
      <c r="B19" s="185">
        <v>399</v>
      </c>
      <c r="C19" s="185">
        <v>14947375</v>
      </c>
      <c r="D19" s="185">
        <v>0</v>
      </c>
      <c r="E19" s="185">
        <v>0</v>
      </c>
      <c r="F19" s="185">
        <v>0</v>
      </c>
      <c r="G19" s="185">
        <v>0</v>
      </c>
      <c r="H19" s="185">
        <v>0</v>
      </c>
      <c r="I19" s="185">
        <v>0</v>
      </c>
      <c r="J19" s="185">
        <v>0</v>
      </c>
      <c r="K19" s="185">
        <v>0</v>
      </c>
      <c r="L19" s="185">
        <v>399</v>
      </c>
      <c r="M19" s="185">
        <v>14947375</v>
      </c>
      <c r="O19" s="93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</row>
    <row r="20" spans="1:32" s="58" customFormat="1" ht="45" customHeight="1" x14ac:dyDescent="0.35">
      <c r="A20" s="186" t="s">
        <v>13</v>
      </c>
      <c r="B20" s="187">
        <v>164</v>
      </c>
      <c r="C20" s="187">
        <v>5982948</v>
      </c>
      <c r="D20" s="187">
        <v>0</v>
      </c>
      <c r="E20" s="187">
        <v>0</v>
      </c>
      <c r="F20" s="187">
        <v>0</v>
      </c>
      <c r="G20" s="187">
        <v>0</v>
      </c>
      <c r="H20" s="187">
        <v>0</v>
      </c>
      <c r="I20" s="187">
        <v>0</v>
      </c>
      <c r="J20" s="187">
        <v>0</v>
      </c>
      <c r="K20" s="187">
        <v>0</v>
      </c>
      <c r="L20" s="187">
        <v>164</v>
      </c>
      <c r="M20" s="187">
        <v>5982948</v>
      </c>
      <c r="O20" s="93"/>
    </row>
    <row r="21" spans="1:32" s="57" customFormat="1" ht="45" customHeight="1" x14ac:dyDescent="0.35">
      <c r="A21" s="188" t="s">
        <v>14</v>
      </c>
      <c r="B21" s="185">
        <v>323</v>
      </c>
      <c r="C21" s="185">
        <v>24755580</v>
      </c>
      <c r="D21" s="185">
        <v>1</v>
      </c>
      <c r="E21" s="185">
        <v>76800</v>
      </c>
      <c r="F21" s="185">
        <v>4</v>
      </c>
      <c r="G21" s="185">
        <v>134200</v>
      </c>
      <c r="H21" s="185">
        <v>3</v>
      </c>
      <c r="I21" s="185">
        <v>476000</v>
      </c>
      <c r="J21" s="185">
        <v>0</v>
      </c>
      <c r="K21" s="185">
        <v>0</v>
      </c>
      <c r="L21" s="185">
        <v>331</v>
      </c>
      <c r="M21" s="185">
        <v>25442580</v>
      </c>
      <c r="O21" s="93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</row>
    <row r="22" spans="1:32" s="58" customFormat="1" ht="45" customHeight="1" thickBot="1" x14ac:dyDescent="0.4">
      <c r="A22" s="189" t="s">
        <v>0</v>
      </c>
      <c r="B22" s="190">
        <v>2871</v>
      </c>
      <c r="C22" s="190">
        <v>170401066</v>
      </c>
      <c r="D22" s="190">
        <v>7</v>
      </c>
      <c r="E22" s="190">
        <v>484300</v>
      </c>
      <c r="F22" s="190">
        <v>281</v>
      </c>
      <c r="G22" s="190">
        <v>18324105</v>
      </c>
      <c r="H22" s="190">
        <v>3</v>
      </c>
      <c r="I22" s="190">
        <v>476000</v>
      </c>
      <c r="J22" s="190">
        <v>2</v>
      </c>
      <c r="K22" s="190">
        <v>82000</v>
      </c>
      <c r="L22" s="190">
        <v>3164</v>
      </c>
      <c r="M22" s="190">
        <v>189767471</v>
      </c>
    </row>
    <row r="23" spans="1:32" ht="16.5" customHeight="1" thickTop="1" x14ac:dyDescent="0.2">
      <c r="A23" s="485"/>
      <c r="B23" s="485"/>
      <c r="C23" s="485"/>
      <c r="D23" s="485"/>
      <c r="E23" s="485"/>
      <c r="F23" s="485"/>
      <c r="G23" s="485"/>
      <c r="H23" s="485"/>
      <c r="I23" s="485"/>
      <c r="J23" s="485"/>
      <c r="K23" s="485"/>
      <c r="L23" s="485"/>
      <c r="M23" s="43"/>
      <c r="N23" s="32"/>
      <c r="O23" s="32"/>
      <c r="P23" s="32"/>
      <c r="Q23" s="32"/>
    </row>
    <row r="24" spans="1:32" ht="15" customHeight="1" x14ac:dyDescent="0.2">
      <c r="A24" s="486"/>
      <c r="B24" s="486"/>
      <c r="C24" s="486"/>
      <c r="D24" s="486"/>
      <c r="E24" s="486"/>
      <c r="F24" s="486"/>
      <c r="G24" s="486"/>
      <c r="H24" s="486"/>
      <c r="I24" s="486"/>
      <c r="J24" s="486"/>
      <c r="K24" s="486"/>
      <c r="L24" s="486"/>
      <c r="M24" s="31"/>
      <c r="N24" s="31"/>
      <c r="O24" s="31"/>
      <c r="P24" s="31"/>
      <c r="Q24" s="31"/>
    </row>
    <row r="25" spans="1:32" ht="15.75" x14ac:dyDescent="0.25">
      <c r="F25" s="487"/>
      <c r="G25" s="487"/>
    </row>
    <row r="27" spans="1:32" x14ac:dyDescent="0.2">
      <c r="L27" s="36"/>
    </row>
    <row r="31" spans="1:32" ht="15" customHeight="1" x14ac:dyDescent="0.2"/>
    <row r="32" spans="1:32" ht="15" customHeight="1" x14ac:dyDescent="0.2"/>
    <row r="33" spans="7:7" ht="15" customHeight="1" x14ac:dyDescent="0.2"/>
    <row r="34" spans="7:7" ht="15" customHeight="1" x14ac:dyDescent="0.2"/>
    <row r="39" spans="7:7" ht="20.25" x14ac:dyDescent="0.3">
      <c r="G39" s="150"/>
    </row>
    <row r="40" spans="7:7" hidden="1" x14ac:dyDescent="0.2"/>
    <row r="41" spans="7:7" hidden="1" x14ac:dyDescent="0.2"/>
    <row r="42" spans="7:7" hidden="1" x14ac:dyDescent="0.2"/>
    <row r="43" spans="7:7" hidden="1" x14ac:dyDescent="0.2"/>
    <row r="44" spans="7:7" hidden="1" x14ac:dyDescent="0.2"/>
  </sheetData>
  <mergeCells count="10">
    <mergeCell ref="A2:L2"/>
    <mergeCell ref="B4:C5"/>
    <mergeCell ref="L4:M5"/>
    <mergeCell ref="A23:L24"/>
    <mergeCell ref="F25:G25"/>
    <mergeCell ref="A3:L3"/>
    <mergeCell ref="J4:K5"/>
    <mergeCell ref="H4:I5"/>
    <mergeCell ref="F4:G5"/>
    <mergeCell ref="D4:E5"/>
  </mergeCells>
  <pageMargins left="0.21" right="1.33" top="1.44" bottom="0.63" header="1.77" footer="0.63"/>
  <pageSetup paperSize="9" scale="3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rightToLeft="1" topLeftCell="A2" zoomScaleNormal="100" zoomScaleSheetLayoutView="75" zoomScalePageLayoutView="80" workbookViewId="0">
      <selection activeCell="B5" sqref="B5:E5"/>
    </sheetView>
  </sheetViews>
  <sheetFormatPr defaultRowHeight="12.75" x14ac:dyDescent="0.2"/>
  <cols>
    <col min="1" max="1" width="33.7109375" customWidth="1"/>
    <col min="2" max="2" width="11.140625" customWidth="1"/>
    <col min="3" max="3" width="15.85546875" customWidth="1"/>
    <col min="4" max="4" width="22.5703125" customWidth="1"/>
    <col min="5" max="5" width="10.85546875" customWidth="1"/>
    <col min="6" max="6" width="10.42578125" customWidth="1"/>
    <col min="7" max="7" width="13.7109375" customWidth="1"/>
    <col min="8" max="8" width="19.28515625" customWidth="1"/>
    <col min="9" max="9" width="9" customWidth="1"/>
    <col min="10" max="10" width="11" customWidth="1"/>
    <col min="11" max="11" width="15.42578125" customWidth="1"/>
    <col min="12" max="12" width="21.5703125" customWidth="1"/>
    <col min="13" max="13" width="11.7109375" customWidth="1"/>
    <col min="14" max="14" width="9.140625" hidden="1" customWidth="1"/>
    <col min="15" max="15" width="0.5703125" hidden="1" customWidth="1"/>
    <col min="16" max="16" width="7.85546875" customWidth="1"/>
  </cols>
  <sheetData>
    <row r="1" spans="1:16" ht="0.4" customHeight="1" x14ac:dyDescent="0.2">
      <c r="A1" s="395" t="s">
        <v>71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6" ht="36.75" customHeight="1" x14ac:dyDescent="0.35">
      <c r="A2" s="112" t="s">
        <v>79</v>
      </c>
      <c r="B2" s="112"/>
      <c r="C2" s="402" t="s">
        <v>111</v>
      </c>
      <c r="D2" s="402"/>
      <c r="E2" s="402"/>
      <c r="F2" s="402"/>
      <c r="G2" s="402"/>
      <c r="H2" s="402"/>
      <c r="I2" s="213"/>
      <c r="J2" s="213"/>
      <c r="K2" s="213"/>
      <c r="L2" s="112"/>
      <c r="M2" s="112"/>
    </row>
    <row r="3" spans="1:16" ht="31.5" customHeight="1" x14ac:dyDescent="0.2">
      <c r="A3" s="401" t="s">
        <v>142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</row>
    <row r="4" spans="1:16" ht="32.25" customHeight="1" thickBot="1" x14ac:dyDescent="0.4">
      <c r="A4" s="113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114" t="s">
        <v>76</v>
      </c>
      <c r="N4" s="20"/>
    </row>
    <row r="5" spans="1:16" ht="33.75" customHeight="1" thickTop="1" x14ac:dyDescent="0.2">
      <c r="A5" s="115" t="s">
        <v>66</v>
      </c>
      <c r="B5" s="400" t="s">
        <v>59</v>
      </c>
      <c r="C5" s="400"/>
      <c r="D5" s="400"/>
      <c r="E5" s="400"/>
      <c r="F5" s="400" t="s">
        <v>70</v>
      </c>
      <c r="G5" s="400"/>
      <c r="H5" s="400"/>
      <c r="I5" s="400"/>
      <c r="J5" s="400" t="s">
        <v>0</v>
      </c>
      <c r="K5" s="400"/>
      <c r="L5" s="400"/>
      <c r="M5" s="400"/>
      <c r="N5" s="11" t="s">
        <v>66</v>
      </c>
    </row>
    <row r="6" spans="1:16" ht="12.75" customHeight="1" x14ac:dyDescent="0.2">
      <c r="A6" s="396" t="s">
        <v>67</v>
      </c>
      <c r="B6" s="398" t="s">
        <v>16</v>
      </c>
      <c r="C6" s="398" t="s">
        <v>122</v>
      </c>
      <c r="D6" s="398" t="s">
        <v>17</v>
      </c>
      <c r="E6" s="398" t="s">
        <v>80</v>
      </c>
      <c r="F6" s="398" t="s">
        <v>16</v>
      </c>
      <c r="G6" s="398" t="s">
        <v>122</v>
      </c>
      <c r="H6" s="398" t="s">
        <v>17</v>
      </c>
      <c r="I6" s="398" t="s">
        <v>80</v>
      </c>
      <c r="J6" s="398" t="s">
        <v>16</v>
      </c>
      <c r="K6" s="398" t="s">
        <v>122</v>
      </c>
      <c r="L6" s="398" t="s">
        <v>17</v>
      </c>
      <c r="M6" s="398" t="s">
        <v>80</v>
      </c>
      <c r="N6" s="86"/>
      <c r="O6" s="86"/>
      <c r="P6" s="86"/>
    </row>
    <row r="7" spans="1:16" ht="63.75" customHeight="1" thickBot="1" x14ac:dyDescent="0.25">
      <c r="A7" s="397"/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86"/>
      <c r="O7" s="86"/>
      <c r="P7" s="86"/>
    </row>
    <row r="8" spans="1:16" ht="30" customHeight="1" x14ac:dyDescent="0.2">
      <c r="A8" s="199" t="s">
        <v>60</v>
      </c>
      <c r="B8" s="153">
        <v>13827</v>
      </c>
      <c r="C8" s="153">
        <v>3273458</v>
      </c>
      <c r="D8" s="153">
        <v>1155754267</v>
      </c>
      <c r="E8" s="153">
        <f>D8/C8</f>
        <v>353.06830483238213</v>
      </c>
      <c r="F8" s="153">
        <v>3164</v>
      </c>
      <c r="G8" s="153">
        <v>467457</v>
      </c>
      <c r="H8" s="153">
        <v>189767471</v>
      </c>
      <c r="I8" s="153">
        <f>H8/G8</f>
        <v>405.95706343043315</v>
      </c>
      <c r="J8" s="153">
        <f>F8+B8</f>
        <v>16991</v>
      </c>
      <c r="K8" s="153">
        <f>G8+C8</f>
        <v>3740915</v>
      </c>
      <c r="L8" s="153">
        <f>H8+D8</f>
        <v>1345521738</v>
      </c>
      <c r="M8" s="153">
        <f>L8/K8</f>
        <v>359.67717470191116</v>
      </c>
    </row>
    <row r="9" spans="1:16" ht="30" customHeight="1" x14ac:dyDescent="0.2">
      <c r="A9" s="200" t="s">
        <v>61</v>
      </c>
      <c r="B9" s="154">
        <v>9</v>
      </c>
      <c r="C9" s="154">
        <v>8768</v>
      </c>
      <c r="D9" s="154">
        <v>4340250</v>
      </c>
      <c r="E9" s="154">
        <f t="shared" ref="E9:E13" si="0">D9/C9</f>
        <v>495.01026459854012</v>
      </c>
      <c r="F9" s="154">
        <v>1</v>
      </c>
      <c r="G9" s="154">
        <v>162</v>
      </c>
      <c r="H9" s="154">
        <v>65000</v>
      </c>
      <c r="I9" s="154">
        <f t="shared" ref="I9:I13" si="1">H9/G9</f>
        <v>401.23456790123458</v>
      </c>
      <c r="J9" s="154">
        <f t="shared" ref="J9:J13" si="2">F9+B9</f>
        <v>10</v>
      </c>
      <c r="K9" s="154">
        <f t="shared" ref="K9:K13" si="3">G9+C9</f>
        <v>8930</v>
      </c>
      <c r="L9" s="154">
        <f t="shared" ref="L9:L13" si="4">H9+D9</f>
        <v>4405250</v>
      </c>
      <c r="M9" s="154">
        <f t="shared" ref="M9:M13" si="5">L9/K9</f>
        <v>493.30907054871221</v>
      </c>
    </row>
    <row r="10" spans="1:16" ht="30" customHeight="1" x14ac:dyDescent="0.2">
      <c r="A10" s="199" t="s">
        <v>62</v>
      </c>
      <c r="B10" s="153">
        <v>386</v>
      </c>
      <c r="C10" s="153">
        <v>495542</v>
      </c>
      <c r="D10" s="153">
        <v>196877551</v>
      </c>
      <c r="E10" s="153">
        <f t="shared" si="0"/>
        <v>397.29740566894429</v>
      </c>
      <c r="F10" s="153">
        <v>11</v>
      </c>
      <c r="G10" s="153">
        <v>7106</v>
      </c>
      <c r="H10" s="153">
        <v>2706440</v>
      </c>
      <c r="I10" s="153">
        <f t="shared" si="1"/>
        <v>380.86687306501545</v>
      </c>
      <c r="J10" s="153">
        <f t="shared" si="2"/>
        <v>397</v>
      </c>
      <c r="K10" s="153">
        <f t="shared" si="3"/>
        <v>502648</v>
      </c>
      <c r="L10" s="153">
        <f t="shared" si="4"/>
        <v>199583991</v>
      </c>
      <c r="M10" s="153">
        <f t="shared" si="5"/>
        <v>397.0651250974837</v>
      </c>
    </row>
    <row r="11" spans="1:16" ht="30.75" customHeight="1" x14ac:dyDescent="0.2">
      <c r="A11" s="200" t="s">
        <v>64</v>
      </c>
      <c r="B11" s="154">
        <v>30</v>
      </c>
      <c r="C11" s="154">
        <v>13680</v>
      </c>
      <c r="D11" s="154">
        <v>4936700</v>
      </c>
      <c r="E11" s="154">
        <f t="shared" si="0"/>
        <v>360.86988304093569</v>
      </c>
      <c r="F11" s="154">
        <v>4</v>
      </c>
      <c r="G11" s="154">
        <v>536</v>
      </c>
      <c r="H11" s="154">
        <v>126840</v>
      </c>
      <c r="I11" s="154">
        <f t="shared" si="1"/>
        <v>236.64179104477611</v>
      </c>
      <c r="J11" s="154">
        <f t="shared" si="2"/>
        <v>34</v>
      </c>
      <c r="K11" s="154">
        <f t="shared" si="3"/>
        <v>14216</v>
      </c>
      <c r="L11" s="154">
        <f t="shared" si="4"/>
        <v>5063540</v>
      </c>
      <c r="M11" s="154">
        <f t="shared" si="5"/>
        <v>356.18598761958356</v>
      </c>
    </row>
    <row r="12" spans="1:16" ht="45" customHeight="1" x14ac:dyDescent="0.2">
      <c r="A12" s="199" t="s">
        <v>158</v>
      </c>
      <c r="B12" s="153">
        <v>42</v>
      </c>
      <c r="C12" s="153">
        <v>34517</v>
      </c>
      <c r="D12" s="153">
        <v>12971900</v>
      </c>
      <c r="E12" s="153">
        <f t="shared" si="0"/>
        <v>375.8119187646667</v>
      </c>
      <c r="F12" s="155">
        <v>2</v>
      </c>
      <c r="G12" s="155">
        <v>396</v>
      </c>
      <c r="H12" s="155">
        <v>118500</v>
      </c>
      <c r="I12" s="153">
        <f t="shared" si="1"/>
        <v>299.24242424242425</v>
      </c>
      <c r="J12" s="153">
        <f t="shared" si="2"/>
        <v>44</v>
      </c>
      <c r="K12" s="153">
        <f t="shared" si="3"/>
        <v>34913</v>
      </c>
      <c r="L12" s="153">
        <f t="shared" si="4"/>
        <v>13090400</v>
      </c>
      <c r="M12" s="153">
        <f t="shared" si="5"/>
        <v>374.943430813737</v>
      </c>
    </row>
    <row r="13" spans="1:16" ht="30" customHeight="1" x14ac:dyDescent="0.2">
      <c r="A13" s="200" t="s">
        <v>63</v>
      </c>
      <c r="B13" s="154">
        <v>31</v>
      </c>
      <c r="C13" s="154">
        <v>24432</v>
      </c>
      <c r="D13" s="154">
        <v>8448830</v>
      </c>
      <c r="E13" s="269">
        <f t="shared" si="0"/>
        <v>345.81000327439426</v>
      </c>
      <c r="F13" s="154">
        <v>2</v>
      </c>
      <c r="G13" s="154">
        <v>1024</v>
      </c>
      <c r="H13" s="154">
        <v>208800</v>
      </c>
      <c r="I13" s="154">
        <f t="shared" si="1"/>
        <v>203.90625</v>
      </c>
      <c r="J13" s="154">
        <f t="shared" si="2"/>
        <v>33</v>
      </c>
      <c r="K13" s="154">
        <f t="shared" si="3"/>
        <v>25456</v>
      </c>
      <c r="L13" s="154">
        <f t="shared" si="4"/>
        <v>8657630</v>
      </c>
      <c r="M13" s="154">
        <f t="shared" si="5"/>
        <v>340.10174418604652</v>
      </c>
    </row>
    <row r="14" spans="1:16" ht="28.5" customHeight="1" thickBot="1" x14ac:dyDescent="0.25">
      <c r="A14" s="110" t="s">
        <v>0</v>
      </c>
      <c r="B14" s="111">
        <f>SUM(B8:B13)</f>
        <v>14325</v>
      </c>
      <c r="C14" s="111">
        <f>SUM(C8:C13)</f>
        <v>3850397</v>
      </c>
      <c r="D14" s="111">
        <f>SUM(D8:D13)</f>
        <v>1383329498</v>
      </c>
      <c r="E14" s="111">
        <f t="shared" ref="E14" si="6">D14/C14</f>
        <v>359.26931638477799</v>
      </c>
      <c r="F14" s="111">
        <f>SUM(F8:F13)</f>
        <v>3184</v>
      </c>
      <c r="G14" s="111">
        <f>SUM(G8:G13)</f>
        <v>476681</v>
      </c>
      <c r="H14" s="111">
        <f>SUM(H8:H13)</f>
        <v>192993051</v>
      </c>
      <c r="I14" s="111">
        <f t="shared" ref="I14" si="7">H14/G14</f>
        <v>404.86835221038808</v>
      </c>
      <c r="J14" s="111">
        <f t="shared" ref="J14" si="8">B14+F14</f>
        <v>17509</v>
      </c>
      <c r="K14" s="111">
        <f t="shared" ref="K14" si="9">G14+C14</f>
        <v>4327078</v>
      </c>
      <c r="L14" s="111">
        <f t="shared" ref="L14" si="10">H14+D14</f>
        <v>1576322549</v>
      </c>
      <c r="M14" s="111">
        <f t="shared" ref="M14" si="11">L14/K14</f>
        <v>364.29261247428406</v>
      </c>
      <c r="N14" s="29"/>
      <c r="O14" s="30"/>
    </row>
    <row r="15" spans="1:16" ht="20.25" customHeight="1" thickTop="1" x14ac:dyDescent="0.2">
      <c r="A15" s="64" t="s">
        <v>97</v>
      </c>
      <c r="B15" s="64"/>
      <c r="C15" s="116"/>
      <c r="D15" s="116"/>
      <c r="E15" s="116"/>
      <c r="F15" s="63"/>
      <c r="G15" s="63"/>
      <c r="H15" s="39"/>
      <c r="I15" s="39"/>
      <c r="J15" s="404"/>
      <c r="K15" s="404"/>
      <c r="L15" s="404"/>
      <c r="M15" s="85"/>
    </row>
    <row r="16" spans="1:16" ht="15" customHeight="1" x14ac:dyDescent="0.2">
      <c r="A16" s="65" t="s">
        <v>95</v>
      </c>
      <c r="B16" s="65"/>
      <c r="C16" s="65"/>
      <c r="D16" s="65"/>
      <c r="E16" s="65"/>
      <c r="F16" s="40"/>
      <c r="J16" s="405"/>
      <c r="K16" s="405"/>
      <c r="L16" s="406"/>
      <c r="M16" s="41"/>
    </row>
    <row r="18" spans="5:10" x14ac:dyDescent="0.2">
      <c r="E18" s="66"/>
    </row>
    <row r="19" spans="5:10" x14ac:dyDescent="0.2">
      <c r="J19" s="19"/>
    </row>
    <row r="23" spans="5:10" ht="15" x14ac:dyDescent="0.2">
      <c r="F23" s="403"/>
      <c r="G23" s="403"/>
      <c r="J23" s="19"/>
    </row>
    <row r="24" spans="5:10" x14ac:dyDescent="0.2">
      <c r="J24" s="19"/>
    </row>
    <row r="25" spans="5:10" x14ac:dyDescent="0.2">
      <c r="J25" s="19"/>
    </row>
    <row r="26" spans="5:10" x14ac:dyDescent="0.2">
      <c r="G26" s="87"/>
      <c r="J26" s="19"/>
    </row>
    <row r="27" spans="5:10" x14ac:dyDescent="0.2">
      <c r="J27" s="19"/>
    </row>
    <row r="28" spans="5:10" x14ac:dyDescent="0.2">
      <c r="J28" s="19"/>
    </row>
    <row r="29" spans="5:10" x14ac:dyDescent="0.2">
      <c r="J29" s="19"/>
    </row>
    <row r="31" spans="5:10" ht="18" x14ac:dyDescent="0.25">
      <c r="H31" s="22"/>
    </row>
    <row r="32" spans="5:10" ht="15" x14ac:dyDescent="0.2">
      <c r="G32" s="26"/>
      <c r="J32" s="19"/>
    </row>
    <row r="33" spans="10:10" x14ac:dyDescent="0.2">
      <c r="J33" s="19"/>
    </row>
    <row r="38" spans="10:10" hidden="1" x14ac:dyDescent="0.2"/>
    <row r="39" spans="10:10" hidden="1" x14ac:dyDescent="0.2"/>
    <row r="40" spans="10:10" hidden="1" x14ac:dyDescent="0.2"/>
    <row r="41" spans="10:10" hidden="1" x14ac:dyDescent="0.2"/>
    <row r="42" spans="10:10" hidden="1" x14ac:dyDescent="0.2"/>
  </sheetData>
  <mergeCells count="22">
    <mergeCell ref="F23:G23"/>
    <mergeCell ref="M6:M7"/>
    <mergeCell ref="J15:L15"/>
    <mergeCell ref="J16:L16"/>
    <mergeCell ref="G6:G7"/>
    <mergeCell ref="H6:H7"/>
    <mergeCell ref="F6:F7"/>
    <mergeCell ref="J6:J7"/>
    <mergeCell ref="K6:K7"/>
    <mergeCell ref="L6:L7"/>
    <mergeCell ref="I6:I7"/>
    <mergeCell ref="A1:M1"/>
    <mergeCell ref="A6:A7"/>
    <mergeCell ref="B6:B7"/>
    <mergeCell ref="C6:C7"/>
    <mergeCell ref="D6:D7"/>
    <mergeCell ref="E6:E7"/>
    <mergeCell ref="B5:E5"/>
    <mergeCell ref="F5:I5"/>
    <mergeCell ref="J5:M5"/>
    <mergeCell ref="A3:M3"/>
    <mergeCell ref="C2:H2"/>
  </mergeCells>
  <printOptions horizontalCentered="1" verticalCentered="1"/>
  <pageMargins left="0.3" right="0.74" top="1.43" bottom="0.79" header="0.511811023622047" footer="0.87"/>
  <pageSetup paperSize="9" scale="63" orientation="landscape" r:id="rId1"/>
  <headerFooter alignWithMargins="0">
    <oddFooter xml:space="preserve">&amp;C&amp;12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7"/>
  <sheetViews>
    <sheetView rightToLeft="1" zoomScale="75" zoomScaleNormal="75" workbookViewId="0">
      <selection activeCell="E25" sqref="E25"/>
    </sheetView>
  </sheetViews>
  <sheetFormatPr defaultRowHeight="12.75" x14ac:dyDescent="0.2"/>
  <cols>
    <col min="1" max="1" width="13.28515625" customWidth="1"/>
    <col min="2" max="2" width="16.5703125" customWidth="1"/>
    <col min="3" max="3" width="22.140625" customWidth="1"/>
    <col min="4" max="4" width="9.140625" customWidth="1"/>
    <col min="5" max="5" width="18.5703125" customWidth="1"/>
    <col min="6" max="6" width="10.5703125" customWidth="1"/>
    <col min="7" max="7" width="15.5703125" customWidth="1"/>
    <col min="8" max="8" width="7.42578125" customWidth="1"/>
    <col min="9" max="9" width="18.5703125" customWidth="1"/>
    <col min="10" max="10" width="5.42578125" customWidth="1"/>
    <col min="11" max="11" width="11" customWidth="1"/>
    <col min="12" max="12" width="9.28515625" bestFit="1" customWidth="1"/>
    <col min="13" max="13" width="18.7109375" customWidth="1"/>
    <col min="14" max="14" width="11.7109375" customWidth="1"/>
    <col min="15" max="15" width="23.5703125" customWidth="1"/>
    <col min="16" max="16" width="14.140625" customWidth="1"/>
  </cols>
  <sheetData>
    <row r="3" spans="1:18" s="68" customFormat="1" ht="27.75" customHeight="1" x14ac:dyDescent="0.2">
      <c r="A3" s="117"/>
      <c r="B3" s="117"/>
      <c r="C3" s="117"/>
      <c r="D3" s="117"/>
      <c r="E3" s="117"/>
      <c r="F3" s="408" t="s">
        <v>112</v>
      </c>
      <c r="G3" s="408"/>
      <c r="H3" s="408"/>
      <c r="I3" s="408"/>
      <c r="J3" s="408"/>
      <c r="K3" s="117"/>
      <c r="L3" s="117"/>
      <c r="M3" s="117"/>
      <c r="N3" s="117"/>
      <c r="O3" s="117"/>
    </row>
    <row r="4" spans="1:18" s="68" customFormat="1" ht="29.25" customHeight="1" x14ac:dyDescent="0.2">
      <c r="A4" s="118"/>
      <c r="B4" s="118"/>
      <c r="C4" s="409" t="s">
        <v>143</v>
      </c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118"/>
      <c r="O4" s="118"/>
    </row>
    <row r="5" spans="1:18" ht="27.75" customHeight="1" x14ac:dyDescent="0.3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410" t="s">
        <v>113</v>
      </c>
      <c r="O5" s="410"/>
    </row>
    <row r="6" spans="1:18" ht="31.5" customHeight="1" x14ac:dyDescent="0.2">
      <c r="A6" s="140"/>
      <c r="B6" s="407" t="s">
        <v>22</v>
      </c>
      <c r="C6" s="407"/>
      <c r="D6" s="407" t="s">
        <v>114</v>
      </c>
      <c r="E6" s="407"/>
      <c r="F6" s="407" t="s">
        <v>24</v>
      </c>
      <c r="G6" s="407"/>
      <c r="H6" s="407" t="s">
        <v>25</v>
      </c>
      <c r="I6" s="407"/>
      <c r="J6" s="407" t="s">
        <v>36</v>
      </c>
      <c r="K6" s="407"/>
      <c r="L6" s="407" t="s">
        <v>115</v>
      </c>
      <c r="M6" s="407"/>
      <c r="N6" s="407" t="s">
        <v>0</v>
      </c>
      <c r="O6" s="407"/>
    </row>
    <row r="7" spans="1:18" ht="30.75" customHeight="1" thickBot="1" x14ac:dyDescent="0.25">
      <c r="A7" s="141" t="s">
        <v>116</v>
      </c>
      <c r="B7" s="142" t="s">
        <v>16</v>
      </c>
      <c r="C7" s="142" t="s">
        <v>35</v>
      </c>
      <c r="D7" s="142" t="s">
        <v>16</v>
      </c>
      <c r="E7" s="142" t="s">
        <v>35</v>
      </c>
      <c r="F7" s="142" t="s">
        <v>16</v>
      </c>
      <c r="G7" s="142" t="s">
        <v>35</v>
      </c>
      <c r="H7" s="142" t="s">
        <v>16</v>
      </c>
      <c r="I7" s="142" t="s">
        <v>35</v>
      </c>
      <c r="J7" s="142" t="s">
        <v>16</v>
      </c>
      <c r="K7" s="142" t="s">
        <v>35</v>
      </c>
      <c r="L7" s="142" t="s">
        <v>16</v>
      </c>
      <c r="M7" s="142" t="s">
        <v>35</v>
      </c>
      <c r="N7" s="142" t="s">
        <v>16</v>
      </c>
      <c r="O7" s="142" t="s">
        <v>35</v>
      </c>
    </row>
    <row r="8" spans="1:18" ht="27.95" customHeight="1" x14ac:dyDescent="0.3">
      <c r="A8" s="135" t="s">
        <v>1</v>
      </c>
      <c r="B8" s="203">
        <v>350</v>
      </c>
      <c r="C8" s="203">
        <v>33109425</v>
      </c>
      <c r="D8" s="203">
        <v>65</v>
      </c>
      <c r="E8" s="203">
        <v>2992400</v>
      </c>
      <c r="F8" s="203">
        <v>0</v>
      </c>
      <c r="G8" s="203">
        <v>0</v>
      </c>
      <c r="H8" s="203">
        <v>0</v>
      </c>
      <c r="I8" s="203">
        <v>0</v>
      </c>
      <c r="J8" s="203">
        <v>0</v>
      </c>
      <c r="K8" s="203">
        <v>0</v>
      </c>
      <c r="L8" s="203">
        <v>2</v>
      </c>
      <c r="M8" s="203">
        <v>232000</v>
      </c>
      <c r="N8" s="203">
        <v>417</v>
      </c>
      <c r="O8" s="203">
        <v>36333825</v>
      </c>
      <c r="Q8" s="126"/>
      <c r="R8" s="126"/>
    </row>
    <row r="9" spans="1:18" ht="27.95" customHeight="1" x14ac:dyDescent="0.3">
      <c r="A9" s="136" t="s">
        <v>37</v>
      </c>
      <c r="B9" s="158">
        <v>545</v>
      </c>
      <c r="C9" s="158">
        <v>50480750</v>
      </c>
      <c r="D9" s="158">
        <v>158</v>
      </c>
      <c r="E9" s="158">
        <v>12706950</v>
      </c>
      <c r="F9" s="158">
        <v>0</v>
      </c>
      <c r="G9" s="158">
        <v>0</v>
      </c>
      <c r="H9" s="158">
        <v>14</v>
      </c>
      <c r="I9" s="158">
        <v>367000</v>
      </c>
      <c r="J9" s="158">
        <v>0</v>
      </c>
      <c r="K9" s="158">
        <v>0</v>
      </c>
      <c r="L9" s="158">
        <v>137</v>
      </c>
      <c r="M9" s="158">
        <v>20063502</v>
      </c>
      <c r="N9" s="158">
        <v>854</v>
      </c>
      <c r="O9" s="158">
        <v>83618202</v>
      </c>
    </row>
    <row r="10" spans="1:18" ht="27.95" customHeight="1" x14ac:dyDescent="0.3">
      <c r="A10" s="137" t="s">
        <v>3</v>
      </c>
      <c r="B10" s="160">
        <v>905</v>
      </c>
      <c r="C10" s="160">
        <v>52296975</v>
      </c>
      <c r="D10" s="160">
        <v>133</v>
      </c>
      <c r="E10" s="160">
        <v>11169105</v>
      </c>
      <c r="F10" s="203">
        <v>0</v>
      </c>
      <c r="G10" s="160">
        <v>0</v>
      </c>
      <c r="H10" s="160">
        <v>1</v>
      </c>
      <c r="I10" s="160">
        <v>50000</v>
      </c>
      <c r="J10" s="160">
        <v>0</v>
      </c>
      <c r="K10" s="160">
        <v>0</v>
      </c>
      <c r="L10" s="160">
        <v>22</v>
      </c>
      <c r="M10" s="160">
        <v>1486750</v>
      </c>
      <c r="N10" s="160">
        <v>1061</v>
      </c>
      <c r="O10" s="160">
        <v>65002830</v>
      </c>
    </row>
    <row r="11" spans="1:18" ht="27.95" customHeight="1" x14ac:dyDescent="0.3">
      <c r="A11" s="136" t="s">
        <v>5</v>
      </c>
      <c r="B11" s="158">
        <v>510</v>
      </c>
      <c r="C11" s="158">
        <v>54446945</v>
      </c>
      <c r="D11" s="158">
        <v>13</v>
      </c>
      <c r="E11" s="158">
        <v>696500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523</v>
      </c>
      <c r="O11" s="158">
        <v>55143445</v>
      </c>
    </row>
    <row r="12" spans="1:18" ht="27.95" customHeight="1" x14ac:dyDescent="0.3">
      <c r="A12" s="138" t="s">
        <v>4</v>
      </c>
      <c r="B12" s="162">
        <v>2110</v>
      </c>
      <c r="C12" s="162">
        <v>310888100</v>
      </c>
      <c r="D12" s="162">
        <v>411</v>
      </c>
      <c r="E12" s="162">
        <v>33436070</v>
      </c>
      <c r="F12" s="203">
        <v>2</v>
      </c>
      <c r="G12" s="162">
        <v>71000</v>
      </c>
      <c r="H12" s="162">
        <v>26</v>
      </c>
      <c r="I12" s="162">
        <v>792000</v>
      </c>
      <c r="J12" s="162">
        <v>0</v>
      </c>
      <c r="K12" s="162">
        <v>0</v>
      </c>
      <c r="L12" s="162">
        <v>1114</v>
      </c>
      <c r="M12" s="162">
        <v>220189300</v>
      </c>
      <c r="N12" s="162">
        <v>3663</v>
      </c>
      <c r="O12" s="162">
        <v>565376470</v>
      </c>
    </row>
    <row r="13" spans="1:18" ht="27.95" customHeight="1" x14ac:dyDescent="0.3">
      <c r="A13" s="136" t="s">
        <v>6</v>
      </c>
      <c r="B13" s="158">
        <v>1277</v>
      </c>
      <c r="C13" s="158">
        <v>105471001</v>
      </c>
      <c r="D13" s="158">
        <v>123</v>
      </c>
      <c r="E13" s="158">
        <v>8085175</v>
      </c>
      <c r="F13" s="158">
        <v>2</v>
      </c>
      <c r="G13" s="158">
        <v>192000</v>
      </c>
      <c r="H13" s="158">
        <v>4</v>
      </c>
      <c r="I13" s="158">
        <v>92200</v>
      </c>
      <c r="J13" s="158">
        <v>0</v>
      </c>
      <c r="K13" s="158">
        <v>0</v>
      </c>
      <c r="L13" s="158">
        <v>56</v>
      </c>
      <c r="M13" s="158">
        <v>6146200</v>
      </c>
      <c r="N13" s="158">
        <v>1462</v>
      </c>
      <c r="O13" s="158">
        <v>119986576</v>
      </c>
    </row>
    <row r="14" spans="1:18" ht="27.95" customHeight="1" x14ac:dyDescent="0.3">
      <c r="A14" s="138" t="s">
        <v>7</v>
      </c>
      <c r="B14" s="162">
        <v>816</v>
      </c>
      <c r="C14" s="162">
        <v>65652590</v>
      </c>
      <c r="D14" s="162">
        <v>373</v>
      </c>
      <c r="E14" s="162">
        <v>18782398</v>
      </c>
      <c r="F14" s="203">
        <v>5</v>
      </c>
      <c r="G14" s="162">
        <v>313800</v>
      </c>
      <c r="H14" s="162">
        <v>10</v>
      </c>
      <c r="I14" s="162">
        <v>397300</v>
      </c>
      <c r="J14" s="162">
        <v>0</v>
      </c>
      <c r="K14" s="162">
        <v>0</v>
      </c>
      <c r="L14" s="162">
        <v>111</v>
      </c>
      <c r="M14" s="162">
        <v>16716150</v>
      </c>
      <c r="N14" s="162">
        <v>1315</v>
      </c>
      <c r="O14" s="162">
        <v>101862238</v>
      </c>
    </row>
    <row r="15" spans="1:18" ht="27.95" customHeight="1" x14ac:dyDescent="0.3">
      <c r="A15" s="136" t="s">
        <v>12</v>
      </c>
      <c r="B15" s="158">
        <v>464</v>
      </c>
      <c r="C15" s="158">
        <v>37542500</v>
      </c>
      <c r="D15" s="158">
        <v>90</v>
      </c>
      <c r="E15" s="158">
        <v>4447825</v>
      </c>
      <c r="F15" s="158">
        <v>0</v>
      </c>
      <c r="G15" s="158">
        <v>0</v>
      </c>
      <c r="H15" s="158">
        <v>0</v>
      </c>
      <c r="I15" s="158">
        <v>0</v>
      </c>
      <c r="J15" s="158">
        <v>0</v>
      </c>
      <c r="K15" s="158">
        <v>0</v>
      </c>
      <c r="L15" s="158">
        <v>3</v>
      </c>
      <c r="M15" s="158">
        <v>265800</v>
      </c>
      <c r="N15" s="158">
        <v>557</v>
      </c>
      <c r="O15" s="158">
        <v>42256125</v>
      </c>
    </row>
    <row r="16" spans="1:18" ht="27.95" customHeight="1" x14ac:dyDescent="0.3">
      <c r="A16" s="138" t="s">
        <v>2</v>
      </c>
      <c r="B16" s="203">
        <v>255</v>
      </c>
      <c r="C16" s="162">
        <v>17197200</v>
      </c>
      <c r="D16" s="162">
        <v>69</v>
      </c>
      <c r="E16" s="162">
        <v>2483626</v>
      </c>
      <c r="F16" s="203">
        <v>0</v>
      </c>
      <c r="G16" s="162">
        <v>0</v>
      </c>
      <c r="H16" s="162">
        <v>0</v>
      </c>
      <c r="I16" s="162">
        <v>0</v>
      </c>
      <c r="J16" s="162">
        <v>0</v>
      </c>
      <c r="K16" s="162">
        <v>0</v>
      </c>
      <c r="L16" s="162">
        <v>7</v>
      </c>
      <c r="M16" s="162">
        <v>444700</v>
      </c>
      <c r="N16" s="162">
        <v>331</v>
      </c>
      <c r="O16" s="162">
        <v>20125526</v>
      </c>
    </row>
    <row r="17" spans="1:15" ht="27.95" customHeight="1" x14ac:dyDescent="0.3">
      <c r="A17" s="136" t="s">
        <v>8</v>
      </c>
      <c r="B17" s="158">
        <v>889</v>
      </c>
      <c r="C17" s="158">
        <v>67399675</v>
      </c>
      <c r="D17" s="158">
        <v>382</v>
      </c>
      <c r="E17" s="158">
        <v>26965065</v>
      </c>
      <c r="F17" s="158">
        <v>0</v>
      </c>
      <c r="G17" s="158">
        <v>0</v>
      </c>
      <c r="H17" s="158">
        <v>11</v>
      </c>
      <c r="I17" s="158">
        <v>331400</v>
      </c>
      <c r="J17" s="158">
        <v>0</v>
      </c>
      <c r="K17" s="158">
        <v>0</v>
      </c>
      <c r="L17" s="158">
        <v>47</v>
      </c>
      <c r="M17" s="158">
        <v>5492450</v>
      </c>
      <c r="N17" s="158">
        <v>1329</v>
      </c>
      <c r="O17" s="158">
        <v>100188590</v>
      </c>
    </row>
    <row r="18" spans="1:15" ht="27.95" customHeight="1" x14ac:dyDescent="0.3">
      <c r="A18" s="138" t="s">
        <v>69</v>
      </c>
      <c r="B18" s="160">
        <v>1207</v>
      </c>
      <c r="C18" s="162">
        <v>71434359</v>
      </c>
      <c r="D18" s="162">
        <v>397</v>
      </c>
      <c r="E18" s="162">
        <v>20275784</v>
      </c>
      <c r="F18" s="203">
        <v>0</v>
      </c>
      <c r="G18" s="162">
        <v>0</v>
      </c>
      <c r="H18" s="162">
        <v>78</v>
      </c>
      <c r="I18" s="162">
        <v>2493110</v>
      </c>
      <c r="J18" s="162">
        <v>0</v>
      </c>
      <c r="K18" s="162">
        <v>0</v>
      </c>
      <c r="L18" s="162">
        <v>7</v>
      </c>
      <c r="M18" s="162">
        <v>1079350</v>
      </c>
      <c r="N18" s="162">
        <v>1689</v>
      </c>
      <c r="O18" s="162">
        <v>95282603</v>
      </c>
    </row>
    <row r="19" spans="1:15" ht="27.95" customHeight="1" x14ac:dyDescent="0.3">
      <c r="A19" s="136" t="s">
        <v>117</v>
      </c>
      <c r="B19" s="158">
        <v>788</v>
      </c>
      <c r="C19" s="158">
        <v>60169126</v>
      </c>
      <c r="D19" s="158">
        <v>61</v>
      </c>
      <c r="E19" s="158">
        <v>3155550</v>
      </c>
      <c r="F19" s="158">
        <v>1</v>
      </c>
      <c r="G19" s="158">
        <v>68400</v>
      </c>
      <c r="H19" s="158">
        <v>2</v>
      </c>
      <c r="I19" s="158">
        <v>15550</v>
      </c>
      <c r="J19" s="158">
        <v>0</v>
      </c>
      <c r="K19" s="158">
        <v>0</v>
      </c>
      <c r="L19" s="158">
        <v>22</v>
      </c>
      <c r="M19" s="158">
        <v>3578960</v>
      </c>
      <c r="N19" s="158">
        <v>874</v>
      </c>
      <c r="O19" s="158">
        <v>66987586</v>
      </c>
    </row>
    <row r="20" spans="1:15" ht="27.95" customHeight="1" x14ac:dyDescent="0.3">
      <c r="A20" s="138" t="s">
        <v>11</v>
      </c>
      <c r="B20" s="162">
        <v>1147</v>
      </c>
      <c r="C20" s="162">
        <v>55167690</v>
      </c>
      <c r="D20" s="162">
        <v>402</v>
      </c>
      <c r="E20" s="162">
        <v>15145875</v>
      </c>
      <c r="F20" s="203">
        <v>0</v>
      </c>
      <c r="G20" s="162">
        <v>0</v>
      </c>
      <c r="H20" s="162">
        <v>0</v>
      </c>
      <c r="I20" s="162">
        <v>0</v>
      </c>
      <c r="J20" s="162">
        <v>0</v>
      </c>
      <c r="K20" s="162">
        <v>0</v>
      </c>
      <c r="L20" s="162">
        <v>25</v>
      </c>
      <c r="M20" s="162">
        <v>3302350</v>
      </c>
      <c r="N20" s="162">
        <v>1574</v>
      </c>
      <c r="O20" s="162">
        <v>73615915</v>
      </c>
    </row>
    <row r="21" spans="1:15" ht="27.95" customHeight="1" x14ac:dyDescent="0.3">
      <c r="A21" s="136" t="s">
        <v>118</v>
      </c>
      <c r="B21" s="158">
        <v>681</v>
      </c>
      <c r="C21" s="158">
        <v>37618850</v>
      </c>
      <c r="D21" s="158">
        <v>164</v>
      </c>
      <c r="E21" s="158">
        <v>5982948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67</v>
      </c>
      <c r="M21" s="158">
        <v>3532350</v>
      </c>
      <c r="N21" s="158">
        <v>912</v>
      </c>
      <c r="O21" s="158">
        <v>47134148</v>
      </c>
    </row>
    <row r="22" spans="1:15" ht="27.95" customHeight="1" thickBot="1" x14ac:dyDescent="0.35">
      <c r="A22" s="135" t="s">
        <v>14</v>
      </c>
      <c r="B22" s="162">
        <v>757</v>
      </c>
      <c r="C22" s="203">
        <v>81474450</v>
      </c>
      <c r="D22" s="203">
        <v>333</v>
      </c>
      <c r="E22" s="203">
        <v>26022580</v>
      </c>
      <c r="F22" s="203">
        <v>0</v>
      </c>
      <c r="G22" s="204">
        <v>0</v>
      </c>
      <c r="H22" s="204">
        <v>10</v>
      </c>
      <c r="I22" s="204">
        <v>753600</v>
      </c>
      <c r="J22" s="203">
        <v>0</v>
      </c>
      <c r="K22" s="203">
        <v>0</v>
      </c>
      <c r="L22" s="204">
        <v>4</v>
      </c>
      <c r="M22" s="203">
        <v>450000</v>
      </c>
      <c r="N22" s="203">
        <v>1104</v>
      </c>
      <c r="O22" s="203">
        <v>108700630</v>
      </c>
    </row>
    <row r="23" spans="1:15" ht="27.95" customHeight="1" thickBot="1" x14ac:dyDescent="0.35">
      <c r="A23" s="139" t="s">
        <v>0</v>
      </c>
      <c r="B23" s="205">
        <f t="shared" ref="B23:O23" si="0">SUM(B8:B22)</f>
        <v>12701</v>
      </c>
      <c r="C23" s="205">
        <f t="shared" si="0"/>
        <v>1100349636</v>
      </c>
      <c r="D23" s="205">
        <f t="shared" si="0"/>
        <v>3174</v>
      </c>
      <c r="E23" s="205">
        <f t="shared" si="0"/>
        <v>192347851</v>
      </c>
      <c r="F23" s="205">
        <f t="shared" si="0"/>
        <v>10</v>
      </c>
      <c r="G23" s="205">
        <f t="shared" si="0"/>
        <v>645200</v>
      </c>
      <c r="H23" s="205">
        <f>SUM(H8:H22)</f>
        <v>156</v>
      </c>
      <c r="I23" s="205">
        <v>5292160</v>
      </c>
      <c r="J23" s="205">
        <f t="shared" si="0"/>
        <v>0</v>
      </c>
      <c r="K23" s="205">
        <f t="shared" si="0"/>
        <v>0</v>
      </c>
      <c r="L23" s="205">
        <f t="shared" si="0"/>
        <v>1624</v>
      </c>
      <c r="M23" s="205">
        <f t="shared" si="0"/>
        <v>282979862</v>
      </c>
      <c r="N23" s="205">
        <f t="shared" si="0"/>
        <v>17665</v>
      </c>
      <c r="O23" s="205">
        <f t="shared" si="0"/>
        <v>1581614709</v>
      </c>
    </row>
    <row r="30" spans="1:15" x14ac:dyDescent="0.2">
      <c r="B30" s="62"/>
    </row>
    <row r="31" spans="1:15" x14ac:dyDescent="0.2">
      <c r="C31" s="62"/>
    </row>
    <row r="37" spans="8:8" ht="18" x14ac:dyDescent="0.25">
      <c r="H37" s="201"/>
    </row>
  </sheetData>
  <mergeCells count="10">
    <mergeCell ref="N6:O6"/>
    <mergeCell ref="F3:J3"/>
    <mergeCell ref="C4:M4"/>
    <mergeCell ref="N5:O5"/>
    <mergeCell ref="B6:C6"/>
    <mergeCell ref="D6:E6"/>
    <mergeCell ref="F6:G6"/>
    <mergeCell ref="H6:I6"/>
    <mergeCell ref="J6:K6"/>
    <mergeCell ref="L6:M6"/>
  </mergeCells>
  <pageMargins left="0.25" right="1.3" top="1.3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rightToLeft="1" zoomScale="75" zoomScaleNormal="75" zoomScaleSheetLayoutView="75" workbookViewId="0">
      <selection activeCell="C24" sqref="C24:C31"/>
    </sheetView>
  </sheetViews>
  <sheetFormatPr defaultRowHeight="12.75" x14ac:dyDescent="0.2"/>
  <cols>
    <col min="1" max="1" width="14.85546875" customWidth="1"/>
    <col min="2" max="2" width="11.140625" customWidth="1"/>
    <col min="3" max="3" width="29.28515625" customWidth="1"/>
    <col min="4" max="4" width="8.85546875" customWidth="1"/>
    <col min="5" max="5" width="19" customWidth="1"/>
    <col min="6" max="6" width="5.42578125" customWidth="1"/>
    <col min="7" max="7" width="15.140625" customWidth="1"/>
    <col min="8" max="8" width="6.7109375" customWidth="1"/>
    <col min="9" max="9" width="15.5703125" customWidth="1"/>
    <col min="10" max="10" width="5.42578125" customWidth="1"/>
    <col min="11" max="11" width="11.28515625" customWidth="1"/>
    <col min="12" max="12" width="8.85546875" customWidth="1"/>
    <col min="13" max="13" width="18.85546875" customWidth="1"/>
    <col min="14" max="14" width="10.85546875" customWidth="1"/>
    <col min="15" max="15" width="21" customWidth="1"/>
  </cols>
  <sheetData>
    <row r="1" spans="1:20" ht="16.5" customHeight="1" x14ac:dyDescent="0.2">
      <c r="A1" s="411"/>
      <c r="B1" s="411"/>
      <c r="C1" s="411"/>
      <c r="D1" s="411"/>
      <c r="E1" s="411"/>
      <c r="F1" s="411"/>
      <c r="G1" s="411"/>
      <c r="H1" s="411"/>
      <c r="I1" s="411"/>
      <c r="J1" s="18"/>
    </row>
    <row r="2" spans="1:20" ht="27" customHeight="1" x14ac:dyDescent="0.2">
      <c r="A2" s="409" t="s">
        <v>102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118"/>
      <c r="O2" s="118"/>
    </row>
    <row r="3" spans="1:20" ht="33" customHeight="1" x14ac:dyDescent="0.2">
      <c r="A3" s="414" t="s">
        <v>144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 t="s">
        <v>76</v>
      </c>
      <c r="O3" s="414"/>
    </row>
    <row r="4" spans="1:20" ht="12.75" customHeight="1" x14ac:dyDescent="0.2">
      <c r="A4" s="140"/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07"/>
      <c r="O4" s="407"/>
    </row>
    <row r="5" spans="1:20" ht="34.5" customHeight="1" thickBot="1" x14ac:dyDescent="0.25">
      <c r="A5" s="141"/>
      <c r="B5" s="412" t="s">
        <v>22</v>
      </c>
      <c r="C5" s="412"/>
      <c r="D5" s="412" t="s">
        <v>23</v>
      </c>
      <c r="E5" s="412"/>
      <c r="F5" s="412" t="s">
        <v>81</v>
      </c>
      <c r="G5" s="412"/>
      <c r="H5" s="412" t="s">
        <v>25</v>
      </c>
      <c r="I5" s="412"/>
      <c r="J5" s="412" t="s">
        <v>36</v>
      </c>
      <c r="K5" s="412"/>
      <c r="L5" s="412" t="s">
        <v>26</v>
      </c>
      <c r="M5" s="412"/>
      <c r="N5" s="412" t="s">
        <v>0</v>
      </c>
      <c r="O5" s="412"/>
    </row>
    <row r="6" spans="1:20" ht="30.75" customHeight="1" x14ac:dyDescent="0.2">
      <c r="A6" s="157" t="s">
        <v>55</v>
      </c>
      <c r="B6" s="158" t="s">
        <v>16</v>
      </c>
      <c r="C6" s="158" t="s">
        <v>35</v>
      </c>
      <c r="D6" s="158" t="s">
        <v>16</v>
      </c>
      <c r="E6" s="158" t="s">
        <v>35</v>
      </c>
      <c r="F6" s="158" t="s">
        <v>16</v>
      </c>
      <c r="G6" s="158" t="s">
        <v>35</v>
      </c>
      <c r="H6" s="158" t="s">
        <v>16</v>
      </c>
      <c r="I6" s="158" t="s">
        <v>35</v>
      </c>
      <c r="J6" s="158" t="s">
        <v>16</v>
      </c>
      <c r="K6" s="158" t="s">
        <v>35</v>
      </c>
      <c r="L6" s="158" t="s">
        <v>16</v>
      </c>
      <c r="M6" s="158" t="s">
        <v>35</v>
      </c>
      <c r="N6" s="158" t="s">
        <v>16</v>
      </c>
      <c r="O6" s="158" t="s">
        <v>35</v>
      </c>
    </row>
    <row r="7" spans="1:20" ht="30" customHeight="1" x14ac:dyDescent="0.2">
      <c r="A7" s="159" t="s">
        <v>42</v>
      </c>
      <c r="B7" s="160">
        <v>1011</v>
      </c>
      <c r="C7" s="160">
        <v>91870560</v>
      </c>
      <c r="D7" s="160">
        <v>256</v>
      </c>
      <c r="E7" s="160">
        <v>16420814</v>
      </c>
      <c r="F7" s="160">
        <v>1</v>
      </c>
      <c r="G7" s="160">
        <v>45000</v>
      </c>
      <c r="H7" s="160">
        <v>50</v>
      </c>
      <c r="I7" s="160">
        <v>2756200</v>
      </c>
      <c r="J7" s="160">
        <v>0</v>
      </c>
      <c r="K7" s="160">
        <v>0</v>
      </c>
      <c r="L7" s="160">
        <v>137</v>
      </c>
      <c r="M7" s="160">
        <v>25116800</v>
      </c>
      <c r="N7" s="160">
        <f>L7+J7+H7+F7+D7+B7</f>
        <v>1455</v>
      </c>
      <c r="O7" s="160">
        <f>M7+K7+I7+G7+E7+C7</f>
        <v>136209374</v>
      </c>
      <c r="Q7" s="62"/>
    </row>
    <row r="8" spans="1:20" ht="30" customHeight="1" x14ac:dyDescent="0.2">
      <c r="A8" s="157" t="s">
        <v>43</v>
      </c>
      <c r="B8" s="158">
        <v>1604</v>
      </c>
      <c r="C8" s="158">
        <v>130685420</v>
      </c>
      <c r="D8" s="158">
        <v>406</v>
      </c>
      <c r="E8" s="158">
        <v>24967504</v>
      </c>
      <c r="F8" s="158">
        <v>0</v>
      </c>
      <c r="G8" s="158">
        <v>0</v>
      </c>
      <c r="H8" s="158">
        <v>52</v>
      </c>
      <c r="I8" s="158">
        <v>1175410</v>
      </c>
      <c r="J8" s="158">
        <v>0</v>
      </c>
      <c r="K8" s="158">
        <v>0</v>
      </c>
      <c r="L8" s="158">
        <v>168</v>
      </c>
      <c r="M8" s="158">
        <v>33172450</v>
      </c>
      <c r="N8" s="158">
        <f t="shared" ref="N8:N19" si="0">L8+J8+H8+F8+D8+B8</f>
        <v>2230</v>
      </c>
      <c r="O8" s="158">
        <f t="shared" ref="O8:O18" si="1">M8+K8+I8+G8+E8+C8</f>
        <v>190000784</v>
      </c>
      <c r="Q8" s="62"/>
    </row>
    <row r="9" spans="1:20" ht="30" customHeight="1" x14ac:dyDescent="0.2">
      <c r="A9" s="161" t="s">
        <v>44</v>
      </c>
      <c r="B9" s="162">
        <v>490</v>
      </c>
      <c r="C9" s="162">
        <v>45030845</v>
      </c>
      <c r="D9" s="162">
        <v>181</v>
      </c>
      <c r="E9" s="162">
        <v>8567795</v>
      </c>
      <c r="F9" s="162">
        <v>2</v>
      </c>
      <c r="G9" s="162">
        <v>109200</v>
      </c>
      <c r="H9" s="162">
        <v>7</v>
      </c>
      <c r="I9" s="162">
        <v>154100</v>
      </c>
      <c r="J9" s="162">
        <v>0</v>
      </c>
      <c r="K9" s="162">
        <v>0</v>
      </c>
      <c r="L9" s="162">
        <v>66</v>
      </c>
      <c r="M9" s="162">
        <v>12771350</v>
      </c>
      <c r="N9" s="162">
        <f t="shared" si="0"/>
        <v>746</v>
      </c>
      <c r="O9" s="162">
        <f t="shared" si="1"/>
        <v>66633290</v>
      </c>
      <c r="Q9" s="62"/>
    </row>
    <row r="10" spans="1:20" ht="30" customHeight="1" x14ac:dyDescent="0.2">
      <c r="A10" s="157" t="s">
        <v>45</v>
      </c>
      <c r="B10" s="158">
        <v>198</v>
      </c>
      <c r="C10" s="158">
        <v>24602825</v>
      </c>
      <c r="D10" s="158">
        <v>57</v>
      </c>
      <c r="E10" s="158">
        <v>3852500</v>
      </c>
      <c r="F10" s="158">
        <v>0</v>
      </c>
      <c r="G10" s="158">
        <v>0</v>
      </c>
      <c r="H10" s="158">
        <v>2</v>
      </c>
      <c r="I10" s="158">
        <v>65000</v>
      </c>
      <c r="J10" s="158">
        <v>0</v>
      </c>
      <c r="K10" s="158">
        <v>0</v>
      </c>
      <c r="L10" s="158">
        <v>64</v>
      </c>
      <c r="M10" s="158">
        <v>11731400</v>
      </c>
      <c r="N10" s="158">
        <f t="shared" si="0"/>
        <v>321</v>
      </c>
      <c r="O10" s="158">
        <f t="shared" si="1"/>
        <v>40251725</v>
      </c>
      <c r="Q10" s="62"/>
    </row>
    <row r="11" spans="1:20" ht="30" customHeight="1" x14ac:dyDescent="0.2">
      <c r="A11" s="161" t="s">
        <v>46</v>
      </c>
      <c r="B11" s="162">
        <v>294</v>
      </c>
      <c r="C11" s="162">
        <v>36059719</v>
      </c>
      <c r="D11" s="162">
        <v>84</v>
      </c>
      <c r="E11" s="162">
        <v>6552490</v>
      </c>
      <c r="F11" s="162">
        <v>1</v>
      </c>
      <c r="G11" s="162">
        <v>26000</v>
      </c>
      <c r="H11" s="162">
        <v>9</v>
      </c>
      <c r="I11" s="162">
        <v>307000</v>
      </c>
      <c r="J11" s="162">
        <v>0</v>
      </c>
      <c r="K11" s="162">
        <v>0</v>
      </c>
      <c r="L11" s="162">
        <v>74</v>
      </c>
      <c r="M11" s="162">
        <v>11133200</v>
      </c>
      <c r="N11" s="162">
        <f t="shared" si="0"/>
        <v>462</v>
      </c>
      <c r="O11" s="162">
        <f t="shared" si="1"/>
        <v>54078409</v>
      </c>
      <c r="Q11" s="62"/>
    </row>
    <row r="12" spans="1:20" ht="30" customHeight="1" x14ac:dyDescent="0.2">
      <c r="A12" s="157" t="s">
        <v>47</v>
      </c>
      <c r="B12" s="158">
        <v>349</v>
      </c>
      <c r="C12" s="158">
        <v>33145880</v>
      </c>
      <c r="D12" s="158">
        <v>62</v>
      </c>
      <c r="E12" s="158">
        <v>6575900</v>
      </c>
      <c r="F12" s="158">
        <v>0</v>
      </c>
      <c r="G12" s="158">
        <v>0</v>
      </c>
      <c r="H12" s="158">
        <v>1</v>
      </c>
      <c r="I12" s="158">
        <v>25000</v>
      </c>
      <c r="J12" s="158">
        <v>0</v>
      </c>
      <c r="K12" s="158">
        <v>0</v>
      </c>
      <c r="L12" s="158">
        <v>58</v>
      </c>
      <c r="M12" s="158">
        <v>11708800</v>
      </c>
      <c r="N12" s="158">
        <f t="shared" si="0"/>
        <v>470</v>
      </c>
      <c r="O12" s="158">
        <f t="shared" si="1"/>
        <v>51455580</v>
      </c>
      <c r="Q12" s="62"/>
    </row>
    <row r="13" spans="1:20" ht="30" customHeight="1" x14ac:dyDescent="0.2">
      <c r="A13" s="161" t="s">
        <v>48</v>
      </c>
      <c r="B13" s="162">
        <v>714</v>
      </c>
      <c r="C13" s="162">
        <v>67818818</v>
      </c>
      <c r="D13" s="162">
        <v>166</v>
      </c>
      <c r="E13" s="162">
        <v>11982468</v>
      </c>
      <c r="F13" s="162">
        <v>2</v>
      </c>
      <c r="G13" s="162">
        <v>131400</v>
      </c>
      <c r="H13" s="162">
        <v>3</v>
      </c>
      <c r="I13" s="162">
        <v>125000</v>
      </c>
      <c r="J13" s="162">
        <v>0</v>
      </c>
      <c r="K13" s="162">
        <v>0</v>
      </c>
      <c r="L13" s="162">
        <v>108</v>
      </c>
      <c r="M13" s="162">
        <v>18253600</v>
      </c>
      <c r="N13" s="162">
        <f t="shared" si="0"/>
        <v>993</v>
      </c>
      <c r="O13" s="162">
        <f t="shared" si="1"/>
        <v>98311286</v>
      </c>
      <c r="Q13" s="62"/>
      <c r="T13" s="68"/>
    </row>
    <row r="14" spans="1:20" ht="30" customHeight="1" x14ac:dyDescent="0.2">
      <c r="A14" s="157" t="s">
        <v>49</v>
      </c>
      <c r="B14" s="158">
        <v>1000</v>
      </c>
      <c r="C14" s="158">
        <v>72287950</v>
      </c>
      <c r="D14" s="158">
        <v>222</v>
      </c>
      <c r="E14" s="158">
        <v>10791450</v>
      </c>
      <c r="F14" s="158">
        <v>0</v>
      </c>
      <c r="G14" s="158">
        <v>0</v>
      </c>
      <c r="H14" s="158">
        <v>4</v>
      </c>
      <c r="I14" s="158">
        <v>52100</v>
      </c>
      <c r="J14" s="158">
        <v>0</v>
      </c>
      <c r="K14" s="158">
        <v>0</v>
      </c>
      <c r="L14" s="158">
        <v>101</v>
      </c>
      <c r="M14" s="158">
        <v>17143310</v>
      </c>
      <c r="N14" s="158">
        <f t="shared" si="0"/>
        <v>1327</v>
      </c>
      <c r="O14" s="158">
        <f t="shared" si="1"/>
        <v>100274810</v>
      </c>
      <c r="Q14" s="62"/>
    </row>
    <row r="15" spans="1:20" ht="30" customHeight="1" x14ac:dyDescent="0.2">
      <c r="A15" s="161" t="s">
        <v>50</v>
      </c>
      <c r="B15" s="162">
        <v>1868</v>
      </c>
      <c r="C15" s="162">
        <v>154545147</v>
      </c>
      <c r="D15" s="162">
        <v>428</v>
      </c>
      <c r="E15" s="162">
        <v>25220080</v>
      </c>
      <c r="F15" s="162">
        <v>1</v>
      </c>
      <c r="G15" s="162">
        <v>96600</v>
      </c>
      <c r="H15" s="162">
        <v>6</v>
      </c>
      <c r="I15" s="162">
        <v>192000</v>
      </c>
      <c r="J15" s="162">
        <v>0</v>
      </c>
      <c r="K15" s="162">
        <v>0</v>
      </c>
      <c r="L15" s="162">
        <v>214</v>
      </c>
      <c r="M15" s="162">
        <v>31842800</v>
      </c>
      <c r="N15" s="162">
        <f t="shared" si="0"/>
        <v>2517</v>
      </c>
      <c r="O15" s="162">
        <f t="shared" si="1"/>
        <v>211896627</v>
      </c>
      <c r="Q15" s="62"/>
    </row>
    <row r="16" spans="1:20" ht="30" customHeight="1" x14ac:dyDescent="0.2">
      <c r="A16" s="157" t="s">
        <v>51</v>
      </c>
      <c r="B16" s="158">
        <v>1721</v>
      </c>
      <c r="C16" s="158">
        <v>141869142</v>
      </c>
      <c r="D16" s="158">
        <v>455</v>
      </c>
      <c r="E16" s="158">
        <v>26318255</v>
      </c>
      <c r="F16" s="158">
        <v>0</v>
      </c>
      <c r="G16" s="158">
        <v>0</v>
      </c>
      <c r="H16" s="158">
        <v>8</v>
      </c>
      <c r="I16" s="158">
        <v>99800</v>
      </c>
      <c r="J16" s="158">
        <v>0</v>
      </c>
      <c r="K16" s="158">
        <v>0</v>
      </c>
      <c r="L16" s="158">
        <v>220</v>
      </c>
      <c r="M16" s="158">
        <v>34277800</v>
      </c>
      <c r="N16" s="158">
        <f t="shared" si="0"/>
        <v>2404</v>
      </c>
      <c r="O16" s="158">
        <f t="shared" si="1"/>
        <v>202564997</v>
      </c>
      <c r="Q16" s="62"/>
    </row>
    <row r="17" spans="1:17" ht="30" customHeight="1" x14ac:dyDescent="0.2">
      <c r="A17" s="161" t="s">
        <v>52</v>
      </c>
      <c r="B17" s="162">
        <v>1889</v>
      </c>
      <c r="C17" s="162">
        <v>160757405</v>
      </c>
      <c r="D17" s="162">
        <v>505</v>
      </c>
      <c r="E17" s="162">
        <v>29440895</v>
      </c>
      <c r="F17" s="162">
        <v>2</v>
      </c>
      <c r="G17" s="162">
        <v>192000</v>
      </c>
      <c r="H17" s="162">
        <v>9</v>
      </c>
      <c r="I17" s="162">
        <v>214000</v>
      </c>
      <c r="J17" s="162">
        <v>0</v>
      </c>
      <c r="K17" s="162">
        <v>0</v>
      </c>
      <c r="L17" s="162">
        <v>225</v>
      </c>
      <c r="M17" s="162">
        <v>35745352</v>
      </c>
      <c r="N17" s="162">
        <f t="shared" si="0"/>
        <v>2630</v>
      </c>
      <c r="O17" s="162">
        <f t="shared" si="1"/>
        <v>226349652</v>
      </c>
      <c r="Q17" s="62"/>
    </row>
    <row r="18" spans="1:17" ht="30" customHeight="1" thickBot="1" x14ac:dyDescent="0.25">
      <c r="A18" s="157" t="s">
        <v>53</v>
      </c>
      <c r="B18" s="158">
        <v>1563</v>
      </c>
      <c r="C18" s="158">
        <v>141675925</v>
      </c>
      <c r="D18" s="158">
        <v>352</v>
      </c>
      <c r="E18" s="158">
        <v>21657700</v>
      </c>
      <c r="F18" s="158">
        <v>1</v>
      </c>
      <c r="G18" s="158">
        <v>45000</v>
      </c>
      <c r="H18" s="158">
        <v>5</v>
      </c>
      <c r="I18" s="158">
        <v>126550</v>
      </c>
      <c r="J18" s="158">
        <v>0</v>
      </c>
      <c r="K18" s="158">
        <v>0</v>
      </c>
      <c r="L18" s="158">
        <v>189</v>
      </c>
      <c r="M18" s="158">
        <v>40083000</v>
      </c>
      <c r="N18" s="158">
        <f t="shared" si="0"/>
        <v>2110</v>
      </c>
      <c r="O18" s="158">
        <f t="shared" si="1"/>
        <v>203588175</v>
      </c>
    </row>
    <row r="19" spans="1:17" ht="30" customHeight="1" thickBot="1" x14ac:dyDescent="0.25">
      <c r="A19" s="163" t="s">
        <v>0</v>
      </c>
      <c r="B19" s="164">
        <v>12701</v>
      </c>
      <c r="C19" s="164">
        <v>1100349636</v>
      </c>
      <c r="D19" s="164">
        <v>3174</v>
      </c>
      <c r="E19" s="164">
        <v>192347851</v>
      </c>
      <c r="F19" s="164">
        <v>10</v>
      </c>
      <c r="G19" s="164">
        <v>645200</v>
      </c>
      <c r="H19" s="164">
        <v>156</v>
      </c>
      <c r="I19" s="164">
        <v>5292160</v>
      </c>
      <c r="J19" s="164">
        <v>0</v>
      </c>
      <c r="K19" s="164">
        <v>0</v>
      </c>
      <c r="L19" s="164">
        <v>1624</v>
      </c>
      <c r="M19" s="164">
        <v>282979862</v>
      </c>
      <c r="N19" s="164">
        <f t="shared" si="0"/>
        <v>17665</v>
      </c>
      <c r="O19" s="164">
        <f>M19+K19+I19+G19+E19+C19</f>
        <v>1581614709</v>
      </c>
    </row>
    <row r="20" spans="1:17" ht="12.75" customHeight="1" x14ac:dyDescent="0.2">
      <c r="A20" s="74"/>
      <c r="B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</row>
    <row r="21" spans="1:17" ht="12.75" customHeight="1" x14ac:dyDescent="0.2"/>
    <row r="22" spans="1:17" ht="18" customHeight="1" x14ac:dyDescent="0.2">
      <c r="I22" s="33"/>
    </row>
    <row r="23" spans="1:17" x14ac:dyDescent="0.2">
      <c r="O23" s="24"/>
    </row>
    <row r="24" spans="1:17" ht="25.5" x14ac:dyDescent="0.35">
      <c r="C24" s="272"/>
      <c r="G24" s="67"/>
    </row>
    <row r="25" spans="1:17" ht="25.5" x14ac:dyDescent="0.35">
      <c r="C25" s="272"/>
    </row>
    <row r="26" spans="1:17" ht="25.5" x14ac:dyDescent="0.35">
      <c r="C26" s="272"/>
      <c r="G26" s="67"/>
    </row>
    <row r="27" spans="1:17" ht="25.5" x14ac:dyDescent="0.35">
      <c r="C27" s="272"/>
    </row>
    <row r="28" spans="1:17" ht="25.5" x14ac:dyDescent="0.35">
      <c r="C28" s="272"/>
      <c r="G28" s="413"/>
    </row>
    <row r="29" spans="1:17" x14ac:dyDescent="0.2">
      <c r="G29" s="413"/>
    </row>
    <row r="31" spans="1:17" ht="13.5" customHeight="1" x14ac:dyDescent="0.25">
      <c r="G31" s="89"/>
    </row>
    <row r="32" spans="1:17" ht="12.75" customHeight="1" x14ac:dyDescent="0.2"/>
    <row r="33" ht="12.75" customHeight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</sheetData>
  <mergeCells count="19">
    <mergeCell ref="N5:O5"/>
    <mergeCell ref="A2:M2"/>
    <mergeCell ref="G28:G29"/>
    <mergeCell ref="N3:O3"/>
    <mergeCell ref="B4:C4"/>
    <mergeCell ref="D4:E4"/>
    <mergeCell ref="F4:G4"/>
    <mergeCell ref="H4:I4"/>
    <mergeCell ref="J4:K4"/>
    <mergeCell ref="L4:M4"/>
    <mergeCell ref="N4:O4"/>
    <mergeCell ref="A3:M3"/>
    <mergeCell ref="B5:C5"/>
    <mergeCell ref="L5:M5"/>
    <mergeCell ref="A1:I1"/>
    <mergeCell ref="F5:G5"/>
    <mergeCell ref="D5:E5"/>
    <mergeCell ref="H5:I5"/>
    <mergeCell ref="J5:K5"/>
  </mergeCells>
  <phoneticPr fontId="11" type="noConversion"/>
  <printOptions horizontalCentered="1" verticalCentered="1"/>
  <pageMargins left="0.62" right="0.96" top="1.38" bottom="0.86614173228346458" header="0.9055118110236221" footer="0.77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rightToLeft="1" zoomScale="75" zoomScaleNormal="75" workbookViewId="0">
      <selection sqref="A1:K23"/>
    </sheetView>
  </sheetViews>
  <sheetFormatPr defaultRowHeight="12.75" x14ac:dyDescent="0.2"/>
  <cols>
    <col min="1" max="1" width="19.85546875" customWidth="1"/>
    <col min="2" max="2" width="18.7109375" customWidth="1"/>
    <col min="3" max="3" width="20.42578125" customWidth="1"/>
    <col min="4" max="5" width="26.5703125" customWidth="1"/>
    <col min="6" max="6" width="22.28515625" customWidth="1"/>
    <col min="7" max="7" width="16.85546875" customWidth="1"/>
    <col min="8" max="8" width="21.140625" customWidth="1"/>
    <col min="9" max="9" width="19.28515625" customWidth="1"/>
    <col min="10" max="10" width="33.85546875" customWidth="1"/>
    <col min="11" max="11" width="24.5703125" customWidth="1"/>
  </cols>
  <sheetData>
    <row r="1" spans="1:11" ht="33" customHeight="1" x14ac:dyDescent="0.2">
      <c r="A1" s="416" t="s">
        <v>85</v>
      </c>
      <c r="B1" s="416"/>
      <c r="C1" s="416"/>
      <c r="D1" s="416"/>
      <c r="E1" s="416"/>
      <c r="F1" s="416"/>
      <c r="G1" s="416"/>
      <c r="H1" s="416"/>
      <c r="I1" s="416"/>
      <c r="J1" s="416"/>
      <c r="K1" s="275"/>
    </row>
    <row r="2" spans="1:11" ht="12.75" customHeight="1" x14ac:dyDescent="0.2">
      <c r="A2" s="417" t="s">
        <v>145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</row>
    <row r="3" spans="1:11" ht="24.75" customHeight="1" x14ac:dyDescent="0.2">
      <c r="A3" s="417"/>
      <c r="B3" s="417"/>
      <c r="C3" s="417"/>
      <c r="D3" s="417"/>
      <c r="E3" s="417"/>
      <c r="F3" s="417"/>
      <c r="G3" s="417"/>
      <c r="H3" s="417"/>
      <c r="I3" s="417"/>
      <c r="J3" s="417"/>
      <c r="K3" s="417"/>
    </row>
    <row r="4" spans="1:11" ht="33" customHeight="1" thickBot="1" x14ac:dyDescent="0.55000000000000004">
      <c r="A4" s="418"/>
      <c r="B4" s="418"/>
      <c r="C4" s="276"/>
      <c r="D4" s="277"/>
      <c r="E4" s="277"/>
      <c r="F4" s="277"/>
      <c r="G4" s="277"/>
      <c r="H4" s="277"/>
      <c r="I4" s="277"/>
      <c r="J4" s="277"/>
      <c r="K4" s="278"/>
    </row>
    <row r="5" spans="1:11" ht="91.5" customHeight="1" thickTop="1" thickBot="1" x14ac:dyDescent="0.25">
      <c r="A5" s="279" t="s">
        <v>75</v>
      </c>
      <c r="B5" s="280" t="s">
        <v>16</v>
      </c>
      <c r="C5" s="281" t="s">
        <v>103</v>
      </c>
      <c r="D5" s="281" t="s">
        <v>27</v>
      </c>
      <c r="E5" s="281" t="s">
        <v>28</v>
      </c>
      <c r="F5" s="281" t="s">
        <v>39</v>
      </c>
      <c r="G5" s="281" t="s">
        <v>54</v>
      </c>
      <c r="H5" s="281" t="s">
        <v>40</v>
      </c>
      <c r="I5" s="281" t="s">
        <v>106</v>
      </c>
      <c r="J5" s="281" t="s">
        <v>56</v>
      </c>
      <c r="K5" s="281" t="s">
        <v>105</v>
      </c>
    </row>
    <row r="6" spans="1:11" ht="30" customHeight="1" x14ac:dyDescent="0.2">
      <c r="A6" s="282" t="s">
        <v>1</v>
      </c>
      <c r="B6" s="283">
        <v>311</v>
      </c>
      <c r="C6" s="284">
        <f>B6/B21*100</f>
        <v>2.249222535618717</v>
      </c>
      <c r="D6" s="283">
        <v>86655</v>
      </c>
      <c r="E6" s="283">
        <v>80649</v>
      </c>
      <c r="F6" s="283">
        <v>514</v>
      </c>
      <c r="G6" s="283">
        <v>6</v>
      </c>
      <c r="H6" s="283">
        <v>3119</v>
      </c>
      <c r="I6" s="285">
        <v>4</v>
      </c>
      <c r="J6" s="283">
        <v>23620875</v>
      </c>
      <c r="K6" s="286">
        <f>J6/J21*100</f>
        <v>2.0437627335188542</v>
      </c>
    </row>
    <row r="7" spans="1:11" ht="30" customHeight="1" x14ac:dyDescent="0.2">
      <c r="A7" s="287" t="s">
        <v>37</v>
      </c>
      <c r="B7" s="288">
        <v>649</v>
      </c>
      <c r="C7" s="289">
        <f>B7/B21*100</f>
        <v>4.6937151949085125</v>
      </c>
      <c r="D7" s="288">
        <v>166818</v>
      </c>
      <c r="E7" s="288">
        <v>182406</v>
      </c>
      <c r="F7" s="288">
        <v>1115</v>
      </c>
      <c r="G7" s="288">
        <v>0</v>
      </c>
      <c r="H7" s="288">
        <v>5899</v>
      </c>
      <c r="I7" s="290">
        <v>0</v>
      </c>
      <c r="J7" s="288">
        <v>55261052</v>
      </c>
      <c r="K7" s="291">
        <f>J7/J21*100</f>
        <v>4.7813842075133772</v>
      </c>
    </row>
    <row r="8" spans="1:11" ht="30" customHeight="1" x14ac:dyDescent="0.2">
      <c r="A8" s="292" t="s">
        <v>3</v>
      </c>
      <c r="B8" s="293">
        <v>894</v>
      </c>
      <c r="C8" s="294">
        <f>B8/B21*100</f>
        <v>6.4656107615534824</v>
      </c>
      <c r="D8" s="293">
        <v>234971</v>
      </c>
      <c r="E8" s="293">
        <v>188269</v>
      </c>
      <c r="F8" s="293">
        <v>1403</v>
      </c>
      <c r="G8" s="293">
        <v>7</v>
      </c>
      <c r="H8" s="293">
        <v>5808</v>
      </c>
      <c r="I8" s="295">
        <v>0</v>
      </c>
      <c r="J8" s="293">
        <v>50045075</v>
      </c>
      <c r="K8" s="296">
        <f>J8/J21*100</f>
        <v>4.3300791897487327</v>
      </c>
    </row>
    <row r="9" spans="1:11" ht="30" customHeight="1" x14ac:dyDescent="0.2">
      <c r="A9" s="276" t="s">
        <v>5</v>
      </c>
      <c r="B9" s="288">
        <v>467</v>
      </c>
      <c r="C9" s="289">
        <f>B9/B21*100</f>
        <v>3.3774499168293919</v>
      </c>
      <c r="D9" s="288">
        <v>133463</v>
      </c>
      <c r="E9" s="288">
        <v>109275</v>
      </c>
      <c r="F9" s="288">
        <v>659</v>
      </c>
      <c r="G9" s="288">
        <v>4</v>
      </c>
      <c r="H9" s="288">
        <v>2614</v>
      </c>
      <c r="I9" s="290">
        <v>2</v>
      </c>
      <c r="J9" s="288">
        <v>41088970</v>
      </c>
      <c r="K9" s="291">
        <f>J9/J21*100</f>
        <v>3.5551648973492389</v>
      </c>
    </row>
    <row r="10" spans="1:11" ht="30" customHeight="1" x14ac:dyDescent="0.2">
      <c r="A10" s="292" t="s">
        <v>4</v>
      </c>
      <c r="B10" s="293">
        <v>3038</v>
      </c>
      <c r="C10" s="294">
        <f>B10/B21*100</f>
        <v>21.971505026397629</v>
      </c>
      <c r="D10" s="293">
        <v>923683</v>
      </c>
      <c r="E10" s="293">
        <v>1020135</v>
      </c>
      <c r="F10" s="293">
        <v>5642</v>
      </c>
      <c r="G10" s="293">
        <v>26</v>
      </c>
      <c r="H10" s="293">
        <v>27277</v>
      </c>
      <c r="I10" s="295">
        <v>29</v>
      </c>
      <c r="J10" s="293">
        <v>399409850</v>
      </c>
      <c r="K10" s="294">
        <f>J10/J21*100</f>
        <v>34.558371221656934</v>
      </c>
    </row>
    <row r="11" spans="1:11" ht="30" customHeight="1" x14ac:dyDescent="0.2">
      <c r="A11" s="276" t="s">
        <v>6</v>
      </c>
      <c r="B11" s="288">
        <v>1323</v>
      </c>
      <c r="C11" s="289">
        <f>B11/B21*100</f>
        <v>9.5682360598828389</v>
      </c>
      <c r="D11" s="288">
        <v>347801</v>
      </c>
      <c r="E11" s="288">
        <v>278245</v>
      </c>
      <c r="F11" s="288">
        <v>1973</v>
      </c>
      <c r="G11" s="288">
        <v>0</v>
      </c>
      <c r="H11" s="288">
        <v>8859</v>
      </c>
      <c r="I11" s="290">
        <v>5</v>
      </c>
      <c r="J11" s="288">
        <v>107766975</v>
      </c>
      <c r="K11" s="291">
        <f>J11/J21*100</f>
        <v>9.3243847829116433</v>
      </c>
    </row>
    <row r="12" spans="1:11" ht="30" customHeight="1" x14ac:dyDescent="0.2">
      <c r="A12" s="292" t="s">
        <v>7</v>
      </c>
      <c r="B12" s="293">
        <v>881</v>
      </c>
      <c r="C12" s="294">
        <f>B12/B21*100</f>
        <v>6.3715918131192595</v>
      </c>
      <c r="D12" s="293">
        <v>207027</v>
      </c>
      <c r="E12" s="293">
        <v>194094</v>
      </c>
      <c r="F12" s="293">
        <v>1320</v>
      </c>
      <c r="G12" s="293">
        <v>2</v>
      </c>
      <c r="H12" s="293">
        <v>6303</v>
      </c>
      <c r="I12" s="295">
        <v>0</v>
      </c>
      <c r="J12" s="293">
        <v>64982510</v>
      </c>
      <c r="K12" s="296">
        <f>J12/J21*100</f>
        <v>5.6225195835681907</v>
      </c>
    </row>
    <row r="13" spans="1:11" ht="30" customHeight="1" x14ac:dyDescent="0.2">
      <c r="A13" s="276" t="s">
        <v>12</v>
      </c>
      <c r="B13" s="288">
        <v>464</v>
      </c>
      <c r="C13" s="289">
        <f>B13/B21*100</f>
        <v>3.3557532364214944</v>
      </c>
      <c r="D13" s="288">
        <v>145267</v>
      </c>
      <c r="E13" s="288">
        <v>119871</v>
      </c>
      <c r="F13" s="288">
        <v>712</v>
      </c>
      <c r="G13" s="288">
        <v>0</v>
      </c>
      <c r="H13" s="288">
        <v>3444</v>
      </c>
      <c r="I13" s="290">
        <v>0</v>
      </c>
      <c r="J13" s="288">
        <v>35369650</v>
      </c>
      <c r="K13" s="291">
        <f>J13/J21*100</f>
        <v>3.060308839854796</v>
      </c>
    </row>
    <row r="14" spans="1:11" ht="30" customHeight="1" x14ac:dyDescent="0.2">
      <c r="A14" s="292" t="s">
        <v>2</v>
      </c>
      <c r="B14" s="293">
        <v>257</v>
      </c>
      <c r="C14" s="294">
        <f>B14/B21*100</f>
        <v>1.8586822882765603</v>
      </c>
      <c r="D14" s="293">
        <v>74499</v>
      </c>
      <c r="E14" s="293">
        <v>51307</v>
      </c>
      <c r="F14" s="293">
        <v>367</v>
      </c>
      <c r="G14" s="293">
        <v>0</v>
      </c>
      <c r="H14" s="293">
        <v>1381</v>
      </c>
      <c r="I14" s="295">
        <v>1</v>
      </c>
      <c r="J14" s="293">
        <v>16745400</v>
      </c>
      <c r="K14" s="296">
        <f>J14/J21*100</f>
        <v>1.4488720031695113</v>
      </c>
    </row>
    <row r="15" spans="1:11" ht="30" customHeight="1" x14ac:dyDescent="0.2">
      <c r="A15" s="276" t="s">
        <v>8</v>
      </c>
      <c r="B15" s="288">
        <v>927</v>
      </c>
      <c r="C15" s="289">
        <f>B15/B21*100</f>
        <v>6.7042742460403568</v>
      </c>
      <c r="D15" s="288">
        <v>219169</v>
      </c>
      <c r="E15" s="288">
        <v>157551</v>
      </c>
      <c r="F15" s="288">
        <v>1209</v>
      </c>
      <c r="G15" s="288">
        <v>7</v>
      </c>
      <c r="H15" s="288">
        <v>5156</v>
      </c>
      <c r="I15" s="290">
        <v>9</v>
      </c>
      <c r="J15" s="288">
        <v>69661725</v>
      </c>
      <c r="K15" s="291">
        <f>J15/J21*100</f>
        <v>6.0273820299899441</v>
      </c>
    </row>
    <row r="16" spans="1:11" ht="30" customHeight="1" x14ac:dyDescent="0.2">
      <c r="A16" s="292" t="s">
        <v>9</v>
      </c>
      <c r="B16" s="293">
        <v>1203</v>
      </c>
      <c r="C16" s="294">
        <f>B16/B21*100</f>
        <v>8.7003688435669346</v>
      </c>
      <c r="D16" s="293">
        <v>319578</v>
      </c>
      <c r="E16" s="293">
        <v>215139</v>
      </c>
      <c r="F16" s="293">
        <v>1364</v>
      </c>
      <c r="G16" s="293">
        <v>0</v>
      </c>
      <c r="H16" s="293">
        <v>6862</v>
      </c>
      <c r="I16" s="295">
        <v>0</v>
      </c>
      <c r="J16" s="293">
        <v>68910459</v>
      </c>
      <c r="K16" s="296">
        <f>J16/J21*100</f>
        <v>5.9623798040453178</v>
      </c>
    </row>
    <row r="17" spans="1:11" ht="30" customHeight="1" x14ac:dyDescent="0.2">
      <c r="A17" s="276" t="s">
        <v>10</v>
      </c>
      <c r="B17" s="288">
        <v>789</v>
      </c>
      <c r="C17" s="289">
        <f>B17/B21*100</f>
        <v>5.7062269472770666</v>
      </c>
      <c r="D17" s="288">
        <v>190991</v>
      </c>
      <c r="E17" s="288">
        <v>152900</v>
      </c>
      <c r="F17" s="288">
        <v>848</v>
      </c>
      <c r="G17" s="288">
        <v>0</v>
      </c>
      <c r="H17" s="288">
        <v>3977</v>
      </c>
      <c r="I17" s="290">
        <v>2</v>
      </c>
      <c r="J17" s="288">
        <v>57480886</v>
      </c>
      <c r="K17" s="291">
        <f>J17/J21*100</f>
        <v>4.9734521983815441</v>
      </c>
    </row>
    <row r="18" spans="1:11" ht="30" customHeight="1" x14ac:dyDescent="0.2">
      <c r="A18" s="292" t="s">
        <v>11</v>
      </c>
      <c r="B18" s="293">
        <v>1142</v>
      </c>
      <c r="C18" s="294">
        <f>B18/B21*100</f>
        <v>8.2592030086063506</v>
      </c>
      <c r="D18" s="293">
        <v>266534</v>
      </c>
      <c r="E18" s="293">
        <v>205334</v>
      </c>
      <c r="F18" s="293">
        <v>1309</v>
      </c>
      <c r="G18" s="293">
        <v>4</v>
      </c>
      <c r="H18" s="293">
        <v>6371</v>
      </c>
      <c r="I18" s="295">
        <v>3</v>
      </c>
      <c r="J18" s="293">
        <v>52338090</v>
      </c>
      <c r="K18" s="296">
        <f>J18/J21*100</f>
        <v>4.5284790629286942</v>
      </c>
    </row>
    <row r="19" spans="1:11" ht="30" customHeight="1" x14ac:dyDescent="0.2">
      <c r="A19" s="276" t="s">
        <v>13</v>
      </c>
      <c r="B19" s="288">
        <v>742</v>
      </c>
      <c r="C19" s="289">
        <f>B19/B21*100</f>
        <v>5.3663122875533373</v>
      </c>
      <c r="D19" s="288">
        <v>168929</v>
      </c>
      <c r="E19" s="288">
        <v>134747</v>
      </c>
      <c r="F19" s="288">
        <v>769</v>
      </c>
      <c r="G19" s="288">
        <v>0</v>
      </c>
      <c r="H19" s="288">
        <v>3692</v>
      </c>
      <c r="I19" s="290">
        <v>4</v>
      </c>
      <c r="J19" s="288">
        <v>40794800</v>
      </c>
      <c r="K19" s="291">
        <f>J19/J21*100</f>
        <v>3.529712255001348</v>
      </c>
    </row>
    <row r="20" spans="1:11" ht="30" customHeight="1" x14ac:dyDescent="0.2">
      <c r="A20" s="292" t="s">
        <v>14</v>
      </c>
      <c r="B20" s="293">
        <v>740</v>
      </c>
      <c r="C20" s="294">
        <f>B20/B21*100</f>
        <v>5.3518478339480726</v>
      </c>
      <c r="D20" s="293">
        <v>179451</v>
      </c>
      <c r="E20" s="293">
        <v>183536</v>
      </c>
      <c r="F20" s="293">
        <v>1269</v>
      </c>
      <c r="G20" s="293">
        <v>0</v>
      </c>
      <c r="H20" s="293">
        <v>4128</v>
      </c>
      <c r="I20" s="295">
        <v>0</v>
      </c>
      <c r="J20" s="293">
        <v>72277950</v>
      </c>
      <c r="K20" s="296">
        <f>J20/J21*100</f>
        <v>6.2537471903618762</v>
      </c>
    </row>
    <row r="21" spans="1:11" ht="30" customHeight="1" thickBot="1" x14ac:dyDescent="0.25">
      <c r="A21" s="297" t="s">
        <v>0</v>
      </c>
      <c r="B21" s="298">
        <v>13827</v>
      </c>
      <c r="C21" s="299">
        <f>SUM(C6:C20)</f>
        <v>100</v>
      </c>
      <c r="D21" s="298">
        <v>3664836</v>
      </c>
      <c r="E21" s="298">
        <v>3273458</v>
      </c>
      <c r="F21" s="298">
        <v>20473</v>
      </c>
      <c r="G21" s="298">
        <f>SUM(G6:G20)</f>
        <v>56</v>
      </c>
      <c r="H21" s="298">
        <v>94890</v>
      </c>
      <c r="I21" s="300">
        <f>SUM(I6:I20)</f>
        <v>59</v>
      </c>
      <c r="J21" s="298">
        <v>1155754267</v>
      </c>
      <c r="K21" s="301">
        <f>SUM(K6:K20)</f>
        <v>100</v>
      </c>
    </row>
    <row r="22" spans="1:11" ht="30" customHeight="1" thickTop="1" x14ac:dyDescent="0.2">
      <c r="A22" s="419" t="s">
        <v>104</v>
      </c>
      <c r="B22" s="419"/>
      <c r="C22" s="419"/>
      <c r="D22" s="419"/>
      <c r="E22" s="419"/>
      <c r="F22" s="419"/>
      <c r="G22" s="419"/>
      <c r="H22" s="419"/>
      <c r="I22" s="419"/>
      <c r="J22" s="419"/>
      <c r="K22" s="223"/>
    </row>
    <row r="23" spans="1:11" ht="30" x14ac:dyDescent="0.4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</row>
  </sheetData>
  <mergeCells count="4">
    <mergeCell ref="A1:J1"/>
    <mergeCell ref="A2:K3"/>
    <mergeCell ref="A4:B4"/>
    <mergeCell ref="A22:J22"/>
  </mergeCells>
  <pageMargins left="0.7" right="1.3" top="1.54" bottom="1.1399999999999999" header="0.3" footer="0.67"/>
  <pageSetup paperSize="9" scale="48" orientation="landscape" r:id="rId1"/>
  <rowBreaks count="1" manualBreakCount="1">
    <brk id="23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43"/>
  <sheetViews>
    <sheetView rightToLeft="1" topLeftCell="C1" zoomScale="75" zoomScaleNormal="75" zoomScaleSheetLayoutView="75" workbookViewId="0">
      <selection activeCell="C1" sqref="C1:J19"/>
    </sheetView>
  </sheetViews>
  <sheetFormatPr defaultRowHeight="12.75" x14ac:dyDescent="0.2"/>
  <cols>
    <col min="1" max="1" width="1.85546875" style="1" hidden="1" customWidth="1"/>
    <col min="2" max="2" width="9.28515625" style="1" hidden="1" customWidth="1"/>
    <col min="3" max="3" width="17.85546875" style="1" customWidth="1"/>
    <col min="4" max="4" width="13.85546875" style="1" customWidth="1"/>
    <col min="5" max="5" width="20" style="1" customWidth="1"/>
    <col min="6" max="6" width="17.28515625" style="1" customWidth="1"/>
    <col min="7" max="7" width="18.140625" style="1" customWidth="1"/>
    <col min="8" max="8" width="13.85546875" style="1" customWidth="1"/>
    <col min="9" max="9" width="17" style="1" customWidth="1"/>
    <col min="10" max="10" width="30.28515625" style="1" customWidth="1"/>
    <col min="11" max="11" width="9.28515625" style="1" customWidth="1"/>
    <col min="12" max="16384" width="9.140625" style="1"/>
  </cols>
  <sheetData>
    <row r="1" spans="1:253" s="8" customFormat="1" ht="33.75" customHeight="1" x14ac:dyDescent="0.2">
      <c r="A1" s="9" t="s">
        <v>38</v>
      </c>
      <c r="B1" s="9"/>
      <c r="C1" s="420" t="s">
        <v>124</v>
      </c>
      <c r="D1" s="420"/>
      <c r="E1" s="420"/>
      <c r="F1" s="420"/>
      <c r="G1" s="420"/>
      <c r="H1" s="420"/>
      <c r="I1" s="420"/>
      <c r="J1" s="420"/>
      <c r="K1" s="35"/>
    </row>
    <row r="2" spans="1:253" s="9" customFormat="1" ht="41.25" customHeight="1" thickBot="1" x14ac:dyDescent="0.25">
      <c r="A2" s="421" t="s">
        <v>57</v>
      </c>
      <c r="B2" s="421"/>
      <c r="C2" s="390" t="s">
        <v>146</v>
      </c>
      <c r="D2" s="390"/>
      <c r="E2" s="390"/>
      <c r="F2" s="390"/>
      <c r="G2" s="390"/>
      <c r="H2" s="390"/>
      <c r="I2" s="390"/>
      <c r="J2" s="390"/>
      <c r="K2" s="34"/>
    </row>
    <row r="3" spans="1:253" s="9" customFormat="1" ht="53.25" customHeight="1" thickTop="1" thickBot="1" x14ac:dyDescent="0.25">
      <c r="A3" s="15"/>
      <c r="B3" s="4"/>
      <c r="C3" s="169" t="s">
        <v>15</v>
      </c>
      <c r="D3" s="170" t="s">
        <v>16</v>
      </c>
      <c r="E3" s="170" t="s">
        <v>28</v>
      </c>
      <c r="F3" s="170" t="s">
        <v>39</v>
      </c>
      <c r="G3" s="170" t="s">
        <v>54</v>
      </c>
      <c r="H3" s="170" t="s">
        <v>40</v>
      </c>
      <c r="I3" s="170" t="s">
        <v>41</v>
      </c>
      <c r="J3" s="170" t="s">
        <v>29</v>
      </c>
      <c r="K3" s="34"/>
    </row>
    <row r="4" spans="1:253" s="9" customFormat="1" ht="30" customHeight="1" x14ac:dyDescent="0.2">
      <c r="A4" s="15"/>
      <c r="B4" s="4"/>
      <c r="C4" s="134" t="s">
        <v>1</v>
      </c>
      <c r="D4" s="123">
        <v>65</v>
      </c>
      <c r="E4" s="123">
        <v>10218</v>
      </c>
      <c r="F4" s="123">
        <v>94</v>
      </c>
      <c r="G4" s="123">
        <v>0</v>
      </c>
      <c r="H4" s="123">
        <v>389</v>
      </c>
      <c r="I4" s="123">
        <v>2</v>
      </c>
      <c r="J4" s="123">
        <v>2992400</v>
      </c>
      <c r="K4" s="34"/>
    </row>
    <row r="5" spans="1:253" ht="30" customHeight="1" x14ac:dyDescent="0.2">
      <c r="A5" s="13"/>
      <c r="B5" s="5" t="s">
        <v>37</v>
      </c>
      <c r="C5" s="165" t="s">
        <v>37</v>
      </c>
      <c r="D5" s="105">
        <v>158</v>
      </c>
      <c r="E5" s="105">
        <v>27185</v>
      </c>
      <c r="F5" s="105">
        <v>263</v>
      </c>
      <c r="G5" s="105">
        <v>0</v>
      </c>
      <c r="H5" s="105">
        <v>989</v>
      </c>
      <c r="I5" s="105">
        <v>0</v>
      </c>
      <c r="J5" s="105">
        <v>12706950</v>
      </c>
      <c r="K5" s="32"/>
    </row>
    <row r="6" spans="1:253" ht="30" customHeight="1" x14ac:dyDescent="0.2">
      <c r="A6" s="13"/>
      <c r="B6" s="5" t="s">
        <v>3</v>
      </c>
      <c r="C6" s="166" t="s">
        <v>3</v>
      </c>
      <c r="D6" s="92">
        <v>132</v>
      </c>
      <c r="E6" s="92">
        <v>25245</v>
      </c>
      <c r="F6" s="92">
        <v>222</v>
      </c>
      <c r="G6" s="92">
        <v>0</v>
      </c>
      <c r="H6" s="92">
        <v>655</v>
      </c>
      <c r="I6" s="92">
        <v>0</v>
      </c>
      <c r="J6" s="92">
        <v>11149105</v>
      </c>
      <c r="K6" s="32"/>
    </row>
    <row r="7" spans="1:253" ht="30" customHeight="1" x14ac:dyDescent="0.2">
      <c r="A7" s="13"/>
      <c r="B7" s="5"/>
      <c r="C7" s="165" t="s">
        <v>5</v>
      </c>
      <c r="D7" s="105">
        <v>13</v>
      </c>
      <c r="E7" s="105">
        <v>1876</v>
      </c>
      <c r="F7" s="105">
        <v>19</v>
      </c>
      <c r="G7" s="105">
        <v>0</v>
      </c>
      <c r="H7" s="105">
        <v>40</v>
      </c>
      <c r="I7" s="105">
        <v>0</v>
      </c>
      <c r="J7" s="105">
        <v>696500</v>
      </c>
      <c r="K7" s="32"/>
    </row>
    <row r="8" spans="1:253" ht="30" customHeight="1" x14ac:dyDescent="0.2">
      <c r="A8" s="13"/>
      <c r="B8" s="5" t="s">
        <v>4</v>
      </c>
      <c r="C8" s="166" t="s">
        <v>4</v>
      </c>
      <c r="D8" s="92">
        <v>407</v>
      </c>
      <c r="E8" s="92">
        <v>79321</v>
      </c>
      <c r="F8" s="92">
        <v>642</v>
      </c>
      <c r="G8" s="92">
        <v>0</v>
      </c>
      <c r="H8" s="92">
        <v>2307</v>
      </c>
      <c r="I8" s="92">
        <v>1</v>
      </c>
      <c r="J8" s="92">
        <v>31637670</v>
      </c>
      <c r="K8" s="32"/>
    </row>
    <row r="9" spans="1:253" ht="30" customHeight="1" x14ac:dyDescent="0.2">
      <c r="A9" s="13"/>
      <c r="B9" s="5" t="s">
        <v>6</v>
      </c>
      <c r="C9" s="165" t="s">
        <v>6</v>
      </c>
      <c r="D9" s="105">
        <v>125</v>
      </c>
      <c r="E9" s="105">
        <v>18683</v>
      </c>
      <c r="F9" s="105">
        <v>179</v>
      </c>
      <c r="G9" s="105">
        <v>0</v>
      </c>
      <c r="H9" s="105">
        <v>589</v>
      </c>
      <c r="I9" s="105">
        <v>0</v>
      </c>
      <c r="J9" s="105">
        <v>8277175</v>
      </c>
      <c r="K9" s="32"/>
    </row>
    <row r="10" spans="1:253" ht="30" customHeight="1" x14ac:dyDescent="0.2">
      <c r="A10" s="13"/>
      <c r="B10" s="5" t="s">
        <v>7</v>
      </c>
      <c r="C10" s="166" t="s">
        <v>7</v>
      </c>
      <c r="D10" s="92">
        <v>373</v>
      </c>
      <c r="E10" s="92">
        <v>51876</v>
      </c>
      <c r="F10" s="92">
        <v>533</v>
      </c>
      <c r="G10" s="92">
        <v>0</v>
      </c>
      <c r="H10" s="92">
        <v>2031</v>
      </c>
      <c r="I10" s="92">
        <v>1</v>
      </c>
      <c r="J10" s="92">
        <v>18617358</v>
      </c>
      <c r="K10" s="32"/>
    </row>
    <row r="11" spans="1:253" ht="30" customHeight="1" x14ac:dyDescent="0.2">
      <c r="A11" s="13"/>
      <c r="B11" s="6" t="s">
        <v>12</v>
      </c>
      <c r="C11" s="165" t="s">
        <v>12</v>
      </c>
      <c r="D11" s="105">
        <v>90</v>
      </c>
      <c r="E11" s="105">
        <v>17101</v>
      </c>
      <c r="F11" s="105">
        <v>119</v>
      </c>
      <c r="G11" s="105">
        <v>0</v>
      </c>
      <c r="H11" s="105">
        <v>523</v>
      </c>
      <c r="I11" s="105">
        <v>0</v>
      </c>
      <c r="J11" s="105">
        <v>4447825</v>
      </c>
      <c r="K11" s="32"/>
    </row>
    <row r="12" spans="1:253" s="50" customFormat="1" ht="30" customHeight="1" x14ac:dyDescent="0.2">
      <c r="A12" s="48"/>
      <c r="B12" s="49"/>
      <c r="C12" s="166" t="s">
        <v>2</v>
      </c>
      <c r="D12" s="92">
        <v>69</v>
      </c>
      <c r="E12" s="92">
        <v>8775</v>
      </c>
      <c r="F12" s="92">
        <v>92</v>
      </c>
      <c r="G12" s="92">
        <v>0</v>
      </c>
      <c r="H12" s="92">
        <v>234</v>
      </c>
      <c r="I12" s="92">
        <v>0</v>
      </c>
      <c r="J12" s="92">
        <v>2483626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s="54" customFormat="1" ht="30" customHeight="1" x14ac:dyDescent="0.2">
      <c r="A13" s="51"/>
      <c r="B13" s="52" t="s">
        <v>8</v>
      </c>
      <c r="C13" s="165" t="s">
        <v>8</v>
      </c>
      <c r="D13" s="105">
        <v>379</v>
      </c>
      <c r="E13" s="105">
        <v>48732</v>
      </c>
      <c r="F13" s="105">
        <v>514</v>
      </c>
      <c r="G13" s="105">
        <v>6</v>
      </c>
      <c r="H13" s="105">
        <v>1839</v>
      </c>
      <c r="I13" s="105">
        <v>7</v>
      </c>
      <c r="J13" s="105">
        <v>26886225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s="44" customFormat="1" ht="30" customHeight="1" x14ac:dyDescent="0.2">
      <c r="A14" s="46"/>
      <c r="B14" s="47" t="s">
        <v>9</v>
      </c>
      <c r="C14" s="166" t="s">
        <v>69</v>
      </c>
      <c r="D14" s="92">
        <v>397</v>
      </c>
      <c r="E14" s="92">
        <v>46008</v>
      </c>
      <c r="F14" s="92">
        <v>505</v>
      </c>
      <c r="G14" s="92">
        <v>0</v>
      </c>
      <c r="H14" s="92">
        <v>1926</v>
      </c>
      <c r="I14" s="92">
        <v>0</v>
      </c>
      <c r="J14" s="92">
        <v>20275784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s="54" customFormat="1" ht="30" customHeight="1" x14ac:dyDescent="0.2">
      <c r="A15" s="51"/>
      <c r="B15" s="52" t="s">
        <v>10</v>
      </c>
      <c r="C15" s="165" t="s">
        <v>10</v>
      </c>
      <c r="D15" s="105">
        <v>62</v>
      </c>
      <c r="E15" s="105">
        <v>7835</v>
      </c>
      <c r="F15" s="105">
        <v>64</v>
      </c>
      <c r="G15" s="105">
        <v>0</v>
      </c>
      <c r="H15" s="105">
        <v>251</v>
      </c>
      <c r="I15" s="105">
        <v>0</v>
      </c>
      <c r="J15" s="105">
        <v>3223950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s="44" customFormat="1" ht="30" customHeight="1" x14ac:dyDescent="0.2">
      <c r="A16" s="46"/>
      <c r="B16" s="47" t="s">
        <v>11</v>
      </c>
      <c r="C16" s="166" t="s">
        <v>11</v>
      </c>
      <c r="D16" s="92">
        <v>399</v>
      </c>
      <c r="E16" s="92">
        <v>50582</v>
      </c>
      <c r="F16" s="92">
        <v>455</v>
      </c>
      <c r="G16" s="92">
        <v>0</v>
      </c>
      <c r="H16" s="92">
        <v>1828</v>
      </c>
      <c r="I16" s="92">
        <v>0</v>
      </c>
      <c r="J16" s="92">
        <v>14947375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s="54" customFormat="1" ht="30" customHeight="1" x14ac:dyDescent="0.2">
      <c r="A17" s="51"/>
      <c r="B17" s="52" t="s">
        <v>13</v>
      </c>
      <c r="C17" s="165" t="s">
        <v>13</v>
      </c>
      <c r="D17" s="105">
        <v>164</v>
      </c>
      <c r="E17" s="105">
        <v>20356</v>
      </c>
      <c r="F17" s="105">
        <v>187</v>
      </c>
      <c r="G17" s="105">
        <v>0</v>
      </c>
      <c r="H17" s="105">
        <v>616</v>
      </c>
      <c r="I17" s="105">
        <v>0</v>
      </c>
      <c r="J17" s="105">
        <v>5982948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s="44" customFormat="1" ht="30" customHeight="1" thickBot="1" x14ac:dyDescent="0.25">
      <c r="A18" s="46"/>
      <c r="B18" s="47" t="s">
        <v>14</v>
      </c>
      <c r="C18" s="167" t="s">
        <v>14</v>
      </c>
      <c r="D18" s="124">
        <v>331</v>
      </c>
      <c r="E18" s="124">
        <v>53664</v>
      </c>
      <c r="F18" s="124">
        <v>466</v>
      </c>
      <c r="G18" s="124">
        <v>0</v>
      </c>
      <c r="H18" s="124">
        <v>1342</v>
      </c>
      <c r="I18" s="124">
        <v>0</v>
      </c>
      <c r="J18" s="124">
        <v>25442580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s="54" customFormat="1" ht="30" customHeight="1" thickBot="1" x14ac:dyDescent="0.25">
      <c r="A19" s="55"/>
      <c r="B19" s="56" t="s">
        <v>0</v>
      </c>
      <c r="C19" s="168" t="s">
        <v>0</v>
      </c>
      <c r="D19" s="125">
        <v>3164</v>
      </c>
      <c r="E19" s="125">
        <v>467457</v>
      </c>
      <c r="F19" s="125">
        <v>4354</v>
      </c>
      <c r="G19" s="125">
        <v>6</v>
      </c>
      <c r="H19" s="125">
        <v>15559</v>
      </c>
      <c r="I19" s="125">
        <f>SUM(I4:I18)</f>
        <v>11</v>
      </c>
      <c r="J19" s="125">
        <v>189767471</v>
      </c>
      <c r="K19" s="53"/>
    </row>
    <row r="20" spans="1:253" s="16" customFormat="1" ht="18.75" customHeight="1" thickTop="1" x14ac:dyDescent="0.2">
      <c r="B20" s="17"/>
      <c r="C20" s="423"/>
      <c r="D20" s="423"/>
      <c r="E20" s="423"/>
      <c r="F20" s="423"/>
      <c r="G20" s="423"/>
      <c r="H20" s="423"/>
      <c r="I20" s="79"/>
      <c r="J20" s="79"/>
      <c r="K20" s="32"/>
      <c r="L20" s="1"/>
      <c r="M20" s="1"/>
      <c r="N20" s="1"/>
      <c r="O20" s="1"/>
      <c r="P20" s="1"/>
      <c r="Q20" s="1"/>
    </row>
    <row r="21" spans="1:253" ht="15" customHeight="1" x14ac:dyDescent="0.2">
      <c r="C21" s="422"/>
      <c r="D21" s="422"/>
      <c r="E21" s="422"/>
      <c r="F21" s="422"/>
      <c r="G21" s="422"/>
      <c r="H21" s="422"/>
      <c r="I21" s="422"/>
      <c r="J21" s="422"/>
      <c r="K21" s="422"/>
      <c r="L21" s="32"/>
      <c r="M21" s="32"/>
      <c r="N21" s="32"/>
      <c r="O21" s="32"/>
      <c r="P21" s="32"/>
      <c r="Q21" s="32"/>
    </row>
    <row r="22" spans="1:253" ht="18" x14ac:dyDescent="0.2">
      <c r="G22" s="147"/>
    </row>
    <row r="39" hidden="1" x14ac:dyDescent="0.2"/>
    <row r="40" hidden="1" x14ac:dyDescent="0.2"/>
    <row r="41" hidden="1" x14ac:dyDescent="0.2"/>
    <row r="42" hidden="1" x14ac:dyDescent="0.2"/>
    <row r="43" hidden="1" x14ac:dyDescent="0.2"/>
  </sheetData>
  <mergeCells count="5">
    <mergeCell ref="C1:J1"/>
    <mergeCell ref="A2:B2"/>
    <mergeCell ref="C2:J2"/>
    <mergeCell ref="C21:K21"/>
    <mergeCell ref="C20:H20"/>
  </mergeCells>
  <phoneticPr fontId="11" type="noConversion"/>
  <printOptions horizontalCentered="1" verticalCentered="1"/>
  <pageMargins left="0.51" right="0.2" top="0.98" bottom="0.25" header="0.27559055118110198" footer="0.54"/>
  <pageSetup paperSize="9" scale="75" orientation="landscape" r:id="rId1"/>
  <headerFooter alignWithMargins="0"/>
  <rowBreaks count="1" manualBreakCount="1">
    <brk id="27" min="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rightToLeft="1" zoomScale="75" zoomScaleNormal="75" zoomScaleSheetLayoutView="75" workbookViewId="0">
      <selection activeCell="G10" sqref="G10"/>
    </sheetView>
  </sheetViews>
  <sheetFormatPr defaultRowHeight="12.75" x14ac:dyDescent="0.2"/>
  <cols>
    <col min="1" max="1" width="22.5703125" customWidth="1"/>
    <col min="2" max="2" width="11.42578125" customWidth="1"/>
    <col min="3" max="3" width="18.140625" customWidth="1"/>
    <col min="4" max="4" width="17.5703125" customWidth="1"/>
    <col min="5" max="5" width="13.7109375" customWidth="1"/>
    <col min="6" max="6" width="15.28515625" customWidth="1"/>
    <col min="7" max="7" width="15.5703125" customWidth="1"/>
    <col min="8" max="8" width="14.28515625" customWidth="1"/>
    <col min="9" max="9" width="75.28515625" customWidth="1"/>
  </cols>
  <sheetData>
    <row r="1" spans="1:18" ht="16.5" customHeight="1" x14ac:dyDescent="0.25">
      <c r="A1" s="80"/>
      <c r="B1" s="80"/>
      <c r="C1" s="80"/>
      <c r="D1" s="80"/>
      <c r="E1" s="80"/>
      <c r="F1" s="80"/>
      <c r="G1" s="80"/>
      <c r="H1" s="80"/>
      <c r="I1" s="80"/>
      <c r="J1" s="26"/>
      <c r="K1" s="26"/>
      <c r="L1" s="26"/>
      <c r="M1" s="26"/>
      <c r="N1" s="26"/>
      <c r="O1" s="26"/>
      <c r="P1" s="26"/>
      <c r="Q1" s="26"/>
      <c r="R1" s="26"/>
    </row>
    <row r="2" spans="1:18" ht="34.5" customHeight="1" x14ac:dyDescent="0.5">
      <c r="A2" s="302"/>
      <c r="B2" s="302"/>
      <c r="C2" s="302"/>
      <c r="D2" s="428" t="s">
        <v>86</v>
      </c>
      <c r="E2" s="428"/>
      <c r="F2" s="428"/>
      <c r="G2" s="302"/>
      <c r="H2" s="302"/>
      <c r="I2" s="302"/>
      <c r="J2" s="26"/>
      <c r="K2" s="26"/>
      <c r="L2" s="26"/>
      <c r="M2" s="26"/>
      <c r="N2" s="26"/>
      <c r="O2" s="26"/>
      <c r="P2" s="26"/>
      <c r="Q2" s="26"/>
      <c r="R2" s="26"/>
    </row>
    <row r="3" spans="1:18" ht="56.25" customHeight="1" x14ac:dyDescent="0.2">
      <c r="A3" s="427" t="s">
        <v>147</v>
      </c>
      <c r="B3" s="427"/>
      <c r="C3" s="427"/>
      <c r="D3" s="427"/>
      <c r="E3" s="427"/>
      <c r="F3" s="427"/>
      <c r="G3" s="427"/>
      <c r="H3" s="427"/>
      <c r="I3" s="427"/>
      <c r="J3" s="34"/>
      <c r="K3" s="426"/>
      <c r="L3" s="426"/>
      <c r="M3" s="426"/>
      <c r="N3" s="426"/>
      <c r="O3" s="426"/>
      <c r="P3" s="426"/>
      <c r="Q3" s="426"/>
      <c r="R3" s="426"/>
    </row>
    <row r="4" spans="1:18" ht="30.75" customHeight="1" thickBot="1" x14ac:dyDescent="0.25">
      <c r="A4" s="303"/>
      <c r="B4" s="303"/>
      <c r="C4" s="303"/>
      <c r="D4" s="303"/>
      <c r="E4" s="303"/>
      <c r="F4" s="303"/>
      <c r="G4" s="303"/>
      <c r="H4" s="303"/>
      <c r="I4" s="303"/>
      <c r="J4" s="34"/>
      <c r="K4" s="34"/>
      <c r="L4" s="34"/>
      <c r="M4" s="34"/>
      <c r="N4" s="34"/>
      <c r="O4" s="34"/>
      <c r="P4" s="34"/>
      <c r="Q4" s="34"/>
      <c r="R4" s="35"/>
    </row>
    <row r="5" spans="1:18" ht="108.75" customHeight="1" thickTop="1" thickBot="1" x14ac:dyDescent="0.25">
      <c r="A5" s="304" t="s">
        <v>163</v>
      </c>
      <c r="B5" s="305" t="s">
        <v>16</v>
      </c>
      <c r="C5" s="305" t="s">
        <v>27</v>
      </c>
      <c r="D5" s="305" t="s">
        <v>28</v>
      </c>
      <c r="E5" s="305" t="s">
        <v>39</v>
      </c>
      <c r="F5" s="305" t="s">
        <v>54</v>
      </c>
      <c r="G5" s="305" t="s">
        <v>40</v>
      </c>
      <c r="H5" s="305" t="s">
        <v>41</v>
      </c>
      <c r="I5" s="305" t="s">
        <v>56</v>
      </c>
      <c r="J5" s="26"/>
      <c r="K5" s="26"/>
      <c r="L5" s="26"/>
      <c r="M5" s="26"/>
      <c r="N5" s="26"/>
      <c r="O5" s="26"/>
      <c r="P5" s="26"/>
      <c r="Q5" s="26"/>
      <c r="R5" s="26"/>
    </row>
    <row r="6" spans="1:18" ht="45" customHeight="1" x14ac:dyDescent="0.2">
      <c r="A6" s="323" t="s">
        <v>3</v>
      </c>
      <c r="B6" s="324">
        <v>1</v>
      </c>
      <c r="C6" s="324">
        <v>114</v>
      </c>
      <c r="D6" s="324">
        <v>215</v>
      </c>
      <c r="E6" s="324">
        <v>3</v>
      </c>
      <c r="F6" s="324">
        <v>4</v>
      </c>
      <c r="G6" s="324">
        <v>12</v>
      </c>
      <c r="H6" s="324">
        <v>0</v>
      </c>
      <c r="I6" s="324">
        <v>53750</v>
      </c>
      <c r="J6" s="26"/>
      <c r="K6" s="26"/>
      <c r="L6" s="26"/>
      <c r="M6" s="26"/>
      <c r="N6" s="26"/>
      <c r="O6" s="26"/>
      <c r="P6" s="26"/>
      <c r="Q6" s="26"/>
      <c r="R6" s="26"/>
    </row>
    <row r="7" spans="1:18" ht="45" customHeight="1" x14ac:dyDescent="0.2">
      <c r="A7" s="317" t="s">
        <v>5</v>
      </c>
      <c r="B7" s="321">
        <v>1</v>
      </c>
      <c r="C7" s="321">
        <v>300</v>
      </c>
      <c r="D7" s="321">
        <v>511</v>
      </c>
      <c r="E7" s="321">
        <v>2</v>
      </c>
      <c r="F7" s="321">
        <v>4</v>
      </c>
      <c r="G7" s="321">
        <v>16</v>
      </c>
      <c r="H7" s="321">
        <v>0</v>
      </c>
      <c r="I7" s="321">
        <v>204400</v>
      </c>
      <c r="J7" s="26"/>
      <c r="K7" s="26"/>
      <c r="L7" s="26"/>
      <c r="M7" s="26"/>
      <c r="N7" s="26"/>
      <c r="O7" s="26"/>
      <c r="P7" s="26"/>
      <c r="Q7" s="26"/>
      <c r="R7" s="26"/>
    </row>
    <row r="8" spans="1:18" ht="45" customHeight="1" x14ac:dyDescent="0.2">
      <c r="A8" s="306" t="s">
        <v>4</v>
      </c>
      <c r="B8" s="319">
        <v>5</v>
      </c>
      <c r="C8" s="319">
        <v>3822</v>
      </c>
      <c r="D8" s="319">
        <v>6677</v>
      </c>
      <c r="E8" s="319">
        <v>29</v>
      </c>
      <c r="F8" s="319">
        <v>76</v>
      </c>
      <c r="G8" s="319">
        <v>216</v>
      </c>
      <c r="H8" s="319">
        <v>0</v>
      </c>
      <c r="I8" s="319">
        <v>3582100</v>
      </c>
      <c r="J8" s="26"/>
      <c r="K8" s="26"/>
      <c r="L8" s="26"/>
      <c r="M8" s="26"/>
      <c r="N8" s="26"/>
      <c r="O8" s="26"/>
      <c r="P8" s="26"/>
      <c r="Q8" s="26"/>
      <c r="R8" s="26"/>
    </row>
    <row r="9" spans="1:18" ht="45" customHeight="1" x14ac:dyDescent="0.2">
      <c r="A9" s="317" t="s">
        <v>2</v>
      </c>
      <c r="B9" s="321">
        <v>1</v>
      </c>
      <c r="C9" s="321">
        <v>280</v>
      </c>
      <c r="D9" s="321">
        <v>765</v>
      </c>
      <c r="E9" s="321">
        <v>3</v>
      </c>
      <c r="F9" s="321">
        <v>9</v>
      </c>
      <c r="G9" s="321">
        <v>36</v>
      </c>
      <c r="H9" s="321">
        <v>0</v>
      </c>
      <c r="I9" s="321">
        <v>230000</v>
      </c>
      <c r="J9" s="26"/>
      <c r="K9" s="26"/>
      <c r="L9" s="26"/>
      <c r="M9" s="26"/>
      <c r="N9" s="26"/>
      <c r="O9" s="26"/>
      <c r="P9" s="26"/>
      <c r="Q9" s="26"/>
      <c r="R9" s="26"/>
    </row>
    <row r="10" spans="1:18" ht="45" customHeight="1" x14ac:dyDescent="0.2">
      <c r="A10" s="306" t="s">
        <v>10</v>
      </c>
      <c r="B10" s="319">
        <v>1</v>
      </c>
      <c r="C10" s="319">
        <v>200</v>
      </c>
      <c r="D10" s="319">
        <v>600</v>
      </c>
      <c r="E10" s="319">
        <v>3</v>
      </c>
      <c r="F10" s="319">
        <v>4</v>
      </c>
      <c r="G10" s="319">
        <v>18</v>
      </c>
      <c r="H10" s="319">
        <v>0</v>
      </c>
      <c r="I10" s="319">
        <v>270000</v>
      </c>
      <c r="J10" s="26"/>
      <c r="K10" s="26"/>
      <c r="L10" s="26"/>
      <c r="M10" s="26"/>
      <c r="N10" s="26"/>
      <c r="O10" s="26"/>
      <c r="P10" s="26"/>
      <c r="Q10" s="26"/>
      <c r="R10" s="26"/>
    </row>
    <row r="11" spans="1:18" s="24" customFormat="1" ht="45" customHeight="1" thickBot="1" x14ac:dyDescent="0.25">
      <c r="A11" s="307" t="s">
        <v>0</v>
      </c>
      <c r="B11" s="320">
        <f t="shared" ref="B11" si="0">SUM(B6:B10)</f>
        <v>9</v>
      </c>
      <c r="C11" s="320">
        <v>4716</v>
      </c>
      <c r="D11" s="320">
        <v>8768</v>
      </c>
      <c r="E11" s="320">
        <v>40</v>
      </c>
      <c r="F11" s="320">
        <v>97</v>
      </c>
      <c r="G11" s="320">
        <v>298</v>
      </c>
      <c r="H11" s="320">
        <v>0</v>
      </c>
      <c r="I11" s="320">
        <v>4340250</v>
      </c>
      <c r="J11" s="133"/>
      <c r="K11" s="133"/>
      <c r="L11" s="133"/>
      <c r="M11" s="133"/>
      <c r="N11" s="133"/>
      <c r="O11" s="133"/>
      <c r="P11" s="133"/>
      <c r="Q11" s="133"/>
      <c r="R11" s="133"/>
    </row>
    <row r="12" spans="1:18" ht="19.5" hidden="1" customHeight="1" x14ac:dyDescent="0.2">
      <c r="A12" s="308"/>
      <c r="B12" s="309"/>
      <c r="C12" s="309">
        <f>SUM(C6:C10)</f>
        <v>4716</v>
      </c>
      <c r="D12" s="309">
        <v>15</v>
      </c>
      <c r="E12" s="309">
        <f>SUM(E6:E10)</f>
        <v>40</v>
      </c>
      <c r="F12" s="309"/>
      <c r="G12" s="309"/>
      <c r="H12" s="309"/>
      <c r="I12" s="309"/>
    </row>
    <row r="13" spans="1:18" ht="1.5" hidden="1" customHeight="1" x14ac:dyDescent="0.2">
      <c r="A13" s="306"/>
      <c r="B13" s="310"/>
      <c r="C13" s="310"/>
      <c r="D13" s="310"/>
      <c r="E13" s="310"/>
      <c r="F13" s="310"/>
      <c r="G13" s="310"/>
      <c r="H13" s="310"/>
      <c r="I13" s="310"/>
    </row>
    <row r="14" spans="1:18" ht="32.25" thickTop="1" x14ac:dyDescent="0.25">
      <c r="A14" s="429"/>
      <c r="B14" s="429"/>
      <c r="C14" s="429"/>
      <c r="D14" s="429"/>
      <c r="E14" s="429"/>
      <c r="F14" s="429"/>
      <c r="G14" s="429"/>
      <c r="H14" s="429"/>
      <c r="I14" s="429"/>
      <c r="J14" s="32"/>
      <c r="K14" s="26"/>
      <c r="L14" s="26"/>
      <c r="M14" s="26"/>
      <c r="N14" s="26"/>
      <c r="O14" s="60"/>
      <c r="P14" s="26"/>
      <c r="Q14" s="26"/>
      <c r="R14" s="26"/>
    </row>
    <row r="15" spans="1:18" ht="31.5" x14ac:dyDescent="0.5">
      <c r="A15" s="311"/>
      <c r="B15" s="311"/>
      <c r="C15" s="311"/>
      <c r="D15" s="311"/>
      <c r="E15" s="311"/>
      <c r="F15" s="311"/>
      <c r="G15" s="311"/>
      <c r="H15" s="311"/>
      <c r="I15" s="311"/>
      <c r="J15" s="32"/>
      <c r="K15" s="32"/>
      <c r="L15" s="32"/>
      <c r="M15" s="32"/>
      <c r="N15" s="32"/>
      <c r="O15" s="26"/>
      <c r="P15" s="26"/>
      <c r="Q15" s="26"/>
      <c r="R15" s="26"/>
    </row>
    <row r="16" spans="1:18" ht="31.5" x14ac:dyDescent="0.5">
      <c r="A16" s="312"/>
      <c r="B16" s="311"/>
      <c r="C16" s="311"/>
      <c r="D16" s="311"/>
      <c r="E16" s="311"/>
      <c r="F16" s="311"/>
      <c r="G16" s="311"/>
      <c r="H16" s="311"/>
      <c r="I16" s="311"/>
      <c r="J16" s="32"/>
      <c r="K16" s="32"/>
      <c r="L16" s="32"/>
      <c r="M16" s="32"/>
      <c r="N16" s="32"/>
      <c r="O16" s="32"/>
    </row>
    <row r="17" spans="1:15" ht="18" customHeight="1" x14ac:dyDescent="0.5">
      <c r="A17" s="312"/>
      <c r="B17" s="311"/>
      <c r="C17" s="311"/>
      <c r="D17" s="311"/>
      <c r="E17" s="311"/>
      <c r="F17" s="311"/>
      <c r="G17" s="311"/>
      <c r="H17" s="311"/>
      <c r="I17" s="311"/>
      <c r="J17" s="32"/>
      <c r="K17" s="32"/>
      <c r="L17" s="32"/>
      <c r="M17" s="32"/>
      <c r="N17" s="32"/>
      <c r="O17" s="32"/>
    </row>
    <row r="18" spans="1:15" ht="31.5" x14ac:dyDescent="0.2">
      <c r="A18" s="313"/>
      <c r="B18" s="313"/>
      <c r="C18" s="313"/>
      <c r="D18" s="313"/>
      <c r="E18" s="313"/>
      <c r="F18" s="313"/>
      <c r="G18" s="313"/>
      <c r="H18" s="313"/>
      <c r="I18" s="313"/>
      <c r="J18" s="32"/>
      <c r="K18" s="32"/>
      <c r="L18" s="32"/>
      <c r="M18" s="32"/>
      <c r="N18" s="32"/>
      <c r="O18" s="32"/>
    </row>
    <row r="19" spans="1:15" ht="27.75" customHeight="1" x14ac:dyDescent="0.5">
      <c r="A19" s="302"/>
      <c r="B19" s="302"/>
      <c r="C19" s="302"/>
      <c r="D19" s="428" t="s">
        <v>87</v>
      </c>
      <c r="E19" s="428"/>
      <c r="F19" s="428"/>
      <c r="G19" s="302"/>
      <c r="H19" s="302"/>
      <c r="I19" s="302"/>
      <c r="J19" s="32"/>
      <c r="K19" s="32"/>
      <c r="L19" s="32"/>
      <c r="M19" s="32"/>
      <c r="N19" s="32"/>
      <c r="O19" s="32"/>
    </row>
    <row r="20" spans="1:15" ht="51.75" customHeight="1" thickBot="1" x14ac:dyDescent="0.25">
      <c r="A20" s="427" t="s">
        <v>164</v>
      </c>
      <c r="B20" s="427"/>
      <c r="C20" s="427"/>
      <c r="D20" s="427"/>
      <c r="E20" s="427"/>
      <c r="F20" s="427"/>
      <c r="G20" s="427"/>
      <c r="H20" s="427"/>
      <c r="I20" s="427"/>
      <c r="K20" s="32"/>
      <c r="L20" s="32"/>
      <c r="M20" s="32"/>
      <c r="N20" s="26"/>
      <c r="O20" s="26"/>
    </row>
    <row r="21" spans="1:15" ht="14.25" hidden="1" customHeight="1" x14ac:dyDescent="0.2">
      <c r="A21" s="303"/>
      <c r="B21" s="303"/>
      <c r="C21" s="303"/>
      <c r="D21" s="303"/>
      <c r="E21" s="303"/>
      <c r="F21" s="303"/>
      <c r="G21" s="303"/>
      <c r="H21" s="303"/>
      <c r="I21" s="303"/>
    </row>
    <row r="22" spans="1:15" ht="96" hidden="1" thickTop="1" thickBot="1" x14ac:dyDescent="0.25">
      <c r="A22" s="304" t="s">
        <v>83</v>
      </c>
      <c r="B22" s="314" t="s">
        <v>16</v>
      </c>
      <c r="C22" s="314" t="s">
        <v>27</v>
      </c>
      <c r="D22" s="314" t="s">
        <v>28</v>
      </c>
      <c r="E22" s="314" t="s">
        <v>39</v>
      </c>
      <c r="F22" s="314" t="s">
        <v>54</v>
      </c>
      <c r="G22" s="314" t="s">
        <v>40</v>
      </c>
      <c r="H22" s="314" t="s">
        <v>41</v>
      </c>
      <c r="I22" s="314" t="s">
        <v>56</v>
      </c>
    </row>
    <row r="23" spans="1:15" ht="115.5" customHeight="1" thickTop="1" thickBot="1" x14ac:dyDescent="0.25">
      <c r="A23" s="315" t="s">
        <v>163</v>
      </c>
      <c r="B23" s="316" t="s">
        <v>16</v>
      </c>
      <c r="C23" s="316" t="s">
        <v>27</v>
      </c>
      <c r="D23" s="316" t="s">
        <v>28</v>
      </c>
      <c r="E23" s="316" t="s">
        <v>39</v>
      </c>
      <c r="F23" s="316" t="s">
        <v>54</v>
      </c>
      <c r="G23" s="316" t="s">
        <v>40</v>
      </c>
      <c r="H23" s="316" t="s">
        <v>41</v>
      </c>
      <c r="I23" s="316" t="s">
        <v>56</v>
      </c>
    </row>
    <row r="24" spans="1:15" s="24" customFormat="1" ht="39.950000000000003" customHeight="1" x14ac:dyDescent="0.2">
      <c r="A24" s="317" t="s">
        <v>134</v>
      </c>
      <c r="B24" s="321">
        <v>1</v>
      </c>
      <c r="C24" s="321">
        <v>0</v>
      </c>
      <c r="D24" s="321">
        <v>162</v>
      </c>
      <c r="E24" s="321">
        <v>2</v>
      </c>
      <c r="F24" s="321">
        <v>0</v>
      </c>
      <c r="G24" s="321">
        <v>0</v>
      </c>
      <c r="H24" s="321">
        <v>0</v>
      </c>
      <c r="I24" s="321">
        <v>65000</v>
      </c>
    </row>
    <row r="25" spans="1:15" ht="39.950000000000003" customHeight="1" thickBot="1" x14ac:dyDescent="0.25">
      <c r="A25" s="318" t="s">
        <v>0</v>
      </c>
      <c r="B25" s="322">
        <f>SUM(B24:B24)</f>
        <v>1</v>
      </c>
      <c r="C25" s="322">
        <f>SUM(C24:C24)</f>
        <v>0</v>
      </c>
      <c r="D25" s="322">
        <f>SUM(D24:D24)</f>
        <v>162</v>
      </c>
      <c r="E25" s="322">
        <f>SUM(E24:E24)</f>
        <v>2</v>
      </c>
      <c r="F25" s="322">
        <v>0</v>
      </c>
      <c r="G25" s="322">
        <f>SUM(G24:G24)</f>
        <v>0</v>
      </c>
      <c r="H25" s="322">
        <f>SUM(H24:H24)</f>
        <v>0</v>
      </c>
      <c r="I25" s="322">
        <f>SUM(I24:I24)</f>
        <v>65000</v>
      </c>
    </row>
    <row r="26" spans="1:15" ht="16.5" thickTop="1" x14ac:dyDescent="0.2">
      <c r="A26" s="425"/>
      <c r="B26" s="425"/>
      <c r="C26" s="425"/>
      <c r="D26" s="425"/>
      <c r="E26" s="425"/>
      <c r="F26" s="425"/>
      <c r="G26" s="425"/>
      <c r="H26" s="425"/>
      <c r="I26" s="425"/>
    </row>
    <row r="36" spans="4:6" ht="12.75" hidden="1" customHeight="1" x14ac:dyDescent="0.2"/>
    <row r="37" spans="4:6" ht="12.75" hidden="1" customHeight="1" x14ac:dyDescent="0.2"/>
    <row r="38" spans="4:6" ht="12.75" hidden="1" customHeight="1" x14ac:dyDescent="0.2"/>
    <row r="39" spans="4:6" ht="12.75" hidden="1" customHeight="1" x14ac:dyDescent="0.2"/>
    <row r="40" spans="4:6" ht="12.75" hidden="1" customHeight="1" x14ac:dyDescent="0.2"/>
    <row r="41" spans="4:6" ht="15.75" x14ac:dyDescent="0.2">
      <c r="E41" s="144"/>
    </row>
    <row r="42" spans="4:6" ht="14.25" x14ac:dyDescent="0.2">
      <c r="D42" s="424"/>
      <c r="E42" s="424"/>
      <c r="F42" s="424"/>
    </row>
  </sheetData>
  <mergeCells count="8">
    <mergeCell ref="D42:F42"/>
    <mergeCell ref="A26:I26"/>
    <mergeCell ref="K3:R3"/>
    <mergeCell ref="A3:I3"/>
    <mergeCell ref="D2:F2"/>
    <mergeCell ref="A14:I14"/>
    <mergeCell ref="D19:F19"/>
    <mergeCell ref="A20:I20"/>
  </mergeCells>
  <phoneticPr fontId="11" type="noConversion"/>
  <printOptions horizontalCentered="1" verticalCentered="1"/>
  <pageMargins left="1.1399999999999999" right="1.44" top="1.41" bottom="0.96" header="0.2" footer="0.41"/>
  <pageSetup paperSize="9" scale="3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5"/>
  <sheetViews>
    <sheetView rightToLeft="1" zoomScale="75" zoomScaleNormal="75" zoomScaleSheetLayoutView="77" workbookViewId="0">
      <selection activeCell="B6" sqref="B6"/>
    </sheetView>
  </sheetViews>
  <sheetFormatPr defaultRowHeight="12.75" x14ac:dyDescent="0.2"/>
  <cols>
    <col min="1" max="1" width="16.140625" customWidth="1"/>
    <col min="2" max="2" width="13.28515625" customWidth="1"/>
    <col min="3" max="3" width="19.42578125" customWidth="1"/>
    <col min="4" max="4" width="18.28515625" customWidth="1"/>
    <col min="5" max="5" width="15.5703125" customWidth="1"/>
    <col min="6" max="6" width="17.85546875" customWidth="1"/>
    <col min="7" max="7" width="16.85546875" customWidth="1"/>
    <col min="8" max="8" width="15.85546875" customWidth="1"/>
    <col min="9" max="9" width="28.7109375" customWidth="1"/>
  </cols>
  <sheetData>
    <row r="1" spans="1:53" ht="16.5" customHeight="1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53" ht="35.25" customHeight="1" x14ac:dyDescent="0.25">
      <c r="A2" s="213"/>
      <c r="B2" s="213"/>
      <c r="C2" s="213"/>
      <c r="D2" s="213"/>
      <c r="E2" s="430" t="s">
        <v>88</v>
      </c>
      <c r="F2" s="430"/>
      <c r="G2" s="213"/>
      <c r="H2" s="213"/>
      <c r="I2" s="213"/>
      <c r="J2" s="80"/>
      <c r="K2" s="80"/>
      <c r="L2" s="80"/>
      <c r="M2" s="80"/>
      <c r="N2" s="80"/>
    </row>
    <row r="3" spans="1:53" ht="41.25" customHeight="1" x14ac:dyDescent="0.2">
      <c r="A3" s="432" t="s">
        <v>148</v>
      </c>
      <c r="B3" s="432"/>
      <c r="C3" s="432"/>
      <c r="D3" s="432"/>
      <c r="E3" s="432"/>
      <c r="F3" s="432"/>
      <c r="G3" s="432"/>
      <c r="H3" s="432"/>
      <c r="I3" s="432"/>
      <c r="J3" s="82"/>
      <c r="K3" s="82"/>
      <c r="L3" s="82"/>
      <c r="M3" s="82"/>
      <c r="N3" s="82"/>
      <c r="O3" s="18"/>
      <c r="P3" s="18"/>
    </row>
    <row r="4" spans="1:53" ht="30.75" customHeight="1" thickBot="1" x14ac:dyDescent="0.4">
      <c r="A4" s="431"/>
      <c r="B4" s="431"/>
      <c r="C4" s="57"/>
      <c r="D4" s="57"/>
      <c r="E4" s="57"/>
      <c r="F4" s="57"/>
      <c r="G4" s="57"/>
      <c r="H4" s="57"/>
      <c r="I4" s="57"/>
      <c r="J4" s="80"/>
      <c r="K4" s="80"/>
      <c r="L4" s="80"/>
      <c r="M4" s="80"/>
      <c r="N4" s="80"/>
    </row>
    <row r="5" spans="1:53" ht="68.25" customHeight="1" thickTop="1" thickBot="1" x14ac:dyDescent="0.3">
      <c r="A5" s="214" t="s">
        <v>140</v>
      </c>
      <c r="B5" s="215" t="s">
        <v>16</v>
      </c>
      <c r="C5" s="215" t="s">
        <v>27</v>
      </c>
      <c r="D5" s="215" t="s">
        <v>28</v>
      </c>
      <c r="E5" s="215" t="s">
        <v>39</v>
      </c>
      <c r="F5" s="215" t="s">
        <v>54</v>
      </c>
      <c r="G5" s="215" t="s">
        <v>40</v>
      </c>
      <c r="H5" s="215" t="s">
        <v>41</v>
      </c>
      <c r="I5" s="215" t="s">
        <v>56</v>
      </c>
      <c r="J5" s="80"/>
      <c r="K5" s="80"/>
      <c r="L5" s="80"/>
      <c r="M5" s="80"/>
      <c r="N5" s="80"/>
    </row>
    <row r="6" spans="1:53" ht="30" customHeight="1" x14ac:dyDescent="0.25">
      <c r="A6" s="206" t="s">
        <v>1</v>
      </c>
      <c r="B6" s="207">
        <v>15</v>
      </c>
      <c r="C6" s="207">
        <v>4560</v>
      </c>
      <c r="D6" s="207">
        <v>13820</v>
      </c>
      <c r="E6" s="208">
        <v>50</v>
      </c>
      <c r="F6" s="207">
        <v>95</v>
      </c>
      <c r="G6" s="207">
        <v>206</v>
      </c>
      <c r="H6" s="207">
        <v>58</v>
      </c>
      <c r="I6" s="207">
        <v>5679250</v>
      </c>
      <c r="J6" s="80"/>
      <c r="K6" s="80"/>
      <c r="L6" s="80"/>
      <c r="M6" s="80"/>
      <c r="N6" s="80"/>
    </row>
    <row r="7" spans="1:53" ht="30" customHeight="1" x14ac:dyDescent="0.25">
      <c r="A7" s="175" t="s">
        <v>37</v>
      </c>
      <c r="B7" s="174">
        <v>32</v>
      </c>
      <c r="C7" s="174">
        <v>13903</v>
      </c>
      <c r="D7" s="174">
        <v>41471</v>
      </c>
      <c r="E7" s="174">
        <v>95</v>
      </c>
      <c r="F7" s="174">
        <v>148</v>
      </c>
      <c r="G7" s="174">
        <v>475</v>
      </c>
      <c r="H7" s="174">
        <v>143</v>
      </c>
      <c r="I7" s="174">
        <v>14378200</v>
      </c>
      <c r="J7" s="80"/>
      <c r="K7" s="83"/>
      <c r="L7" s="80"/>
      <c r="M7" s="80"/>
      <c r="N7" s="80"/>
    </row>
    <row r="8" spans="1:53" ht="30" customHeight="1" x14ac:dyDescent="0.25">
      <c r="A8" s="176" t="s">
        <v>3</v>
      </c>
      <c r="B8" s="145">
        <v>24</v>
      </c>
      <c r="C8" s="145">
        <v>6284</v>
      </c>
      <c r="D8" s="145">
        <v>9527</v>
      </c>
      <c r="E8" s="145">
        <v>70</v>
      </c>
      <c r="F8" s="145">
        <v>134</v>
      </c>
      <c r="G8" s="145">
        <v>271</v>
      </c>
      <c r="H8" s="145">
        <v>85</v>
      </c>
      <c r="I8" s="145">
        <v>3202300</v>
      </c>
      <c r="J8" s="80"/>
      <c r="K8" s="80"/>
      <c r="L8" s="80"/>
      <c r="M8" s="80"/>
      <c r="N8" s="80"/>
    </row>
    <row r="9" spans="1:53" ht="30" customHeight="1" x14ac:dyDescent="0.25">
      <c r="A9" s="175" t="s">
        <v>5</v>
      </c>
      <c r="B9" s="174">
        <v>40</v>
      </c>
      <c r="C9" s="174">
        <v>15754</v>
      </c>
      <c r="D9" s="174">
        <v>33610</v>
      </c>
      <c r="E9" s="174">
        <v>127</v>
      </c>
      <c r="F9" s="174">
        <v>190</v>
      </c>
      <c r="G9" s="174">
        <v>709</v>
      </c>
      <c r="H9" s="174">
        <v>143</v>
      </c>
      <c r="I9" s="174">
        <v>12800775</v>
      </c>
      <c r="J9" s="80"/>
      <c r="K9" s="80"/>
      <c r="L9" s="80"/>
      <c r="M9" s="80"/>
      <c r="N9" s="80"/>
    </row>
    <row r="10" spans="1:53" ht="30" customHeight="1" x14ac:dyDescent="0.25">
      <c r="A10" s="176" t="s">
        <v>4</v>
      </c>
      <c r="B10" s="145">
        <v>159</v>
      </c>
      <c r="C10" s="145">
        <v>97502</v>
      </c>
      <c r="D10" s="145">
        <v>273753</v>
      </c>
      <c r="E10" s="145">
        <v>686</v>
      </c>
      <c r="F10" s="145">
        <v>827</v>
      </c>
      <c r="G10" s="145">
        <v>1921</v>
      </c>
      <c r="H10" s="145">
        <v>813</v>
      </c>
      <c r="I10" s="145">
        <v>116428300</v>
      </c>
      <c r="J10" s="80"/>
      <c r="K10" s="80"/>
      <c r="L10" s="80"/>
      <c r="M10" s="80"/>
      <c r="N10" s="80"/>
    </row>
    <row r="11" spans="1:53" s="24" customFormat="1" ht="30" customHeight="1" x14ac:dyDescent="0.25">
      <c r="A11" s="175" t="s">
        <v>6</v>
      </c>
      <c r="B11" s="174">
        <v>7</v>
      </c>
      <c r="C11" s="174">
        <v>2859</v>
      </c>
      <c r="D11" s="174">
        <v>6427</v>
      </c>
      <c r="E11" s="174">
        <v>21</v>
      </c>
      <c r="F11" s="174">
        <v>20</v>
      </c>
      <c r="G11" s="174">
        <v>88</v>
      </c>
      <c r="H11" s="174">
        <v>58</v>
      </c>
      <c r="I11" s="174">
        <v>3410726</v>
      </c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</row>
    <row r="12" spans="1:53" s="45" customFormat="1" ht="30" customHeight="1" x14ac:dyDescent="0.25">
      <c r="A12" s="176" t="s">
        <v>7</v>
      </c>
      <c r="B12" s="145">
        <v>33</v>
      </c>
      <c r="C12" s="145">
        <v>11282</v>
      </c>
      <c r="D12" s="145">
        <v>43288</v>
      </c>
      <c r="E12" s="145">
        <v>142</v>
      </c>
      <c r="F12" s="145">
        <v>120</v>
      </c>
      <c r="G12" s="145">
        <v>758</v>
      </c>
      <c r="H12" s="145">
        <v>120</v>
      </c>
      <c r="I12" s="145">
        <v>15132200</v>
      </c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</row>
    <row r="13" spans="1:53" s="24" customFormat="1" ht="30" customHeight="1" x14ac:dyDescent="0.25">
      <c r="A13" s="175" t="s">
        <v>12</v>
      </c>
      <c r="B13" s="174">
        <v>2</v>
      </c>
      <c r="C13" s="174">
        <v>1156</v>
      </c>
      <c r="D13" s="174">
        <v>7012</v>
      </c>
      <c r="E13" s="174">
        <v>13</v>
      </c>
      <c r="F13" s="174">
        <v>12</v>
      </c>
      <c r="G13" s="174">
        <v>106</v>
      </c>
      <c r="H13" s="174">
        <v>6</v>
      </c>
      <c r="I13" s="174">
        <v>2418650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</row>
    <row r="14" spans="1:53" s="45" customFormat="1" ht="30" customHeight="1" x14ac:dyDescent="0.25">
      <c r="A14" s="176" t="s">
        <v>2</v>
      </c>
      <c r="B14" s="145">
        <v>2</v>
      </c>
      <c r="C14" s="145">
        <v>408</v>
      </c>
      <c r="D14" s="145">
        <v>855</v>
      </c>
      <c r="E14" s="145">
        <v>6</v>
      </c>
      <c r="F14" s="145">
        <v>9</v>
      </c>
      <c r="G14" s="145">
        <v>39</v>
      </c>
      <c r="H14" s="145">
        <v>8</v>
      </c>
      <c r="I14" s="145">
        <v>292500</v>
      </c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</row>
    <row r="15" spans="1:53" s="24" customFormat="1" ht="30" customHeight="1" x14ac:dyDescent="0.25">
      <c r="A15" s="175" t="s">
        <v>8</v>
      </c>
      <c r="B15" s="174">
        <v>7</v>
      </c>
      <c r="C15" s="174">
        <v>2099</v>
      </c>
      <c r="D15" s="174">
        <v>8061</v>
      </c>
      <c r="E15" s="174">
        <v>32</v>
      </c>
      <c r="F15" s="174">
        <v>44</v>
      </c>
      <c r="G15" s="174">
        <v>144</v>
      </c>
      <c r="H15" s="174">
        <v>52</v>
      </c>
      <c r="I15" s="174">
        <v>3060400</v>
      </c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</row>
    <row r="16" spans="1:53" s="45" customFormat="1" ht="30" customHeight="1" x14ac:dyDescent="0.25">
      <c r="A16" s="176" t="s">
        <v>9</v>
      </c>
      <c r="B16" s="145">
        <v>9</v>
      </c>
      <c r="C16" s="145">
        <v>6082</v>
      </c>
      <c r="D16" s="145">
        <v>8600</v>
      </c>
      <c r="E16" s="145">
        <v>27</v>
      </c>
      <c r="F16" s="145">
        <v>40</v>
      </c>
      <c r="G16" s="145">
        <v>75</v>
      </c>
      <c r="H16" s="145">
        <v>23</v>
      </c>
      <c r="I16" s="145">
        <v>3114850</v>
      </c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</row>
    <row r="17" spans="1:53" s="24" customFormat="1" ht="30" customHeight="1" x14ac:dyDescent="0.25">
      <c r="A17" s="175" t="s">
        <v>10</v>
      </c>
      <c r="B17" s="174">
        <v>19</v>
      </c>
      <c r="C17" s="174">
        <v>4519</v>
      </c>
      <c r="D17" s="174">
        <v>12809</v>
      </c>
      <c r="E17" s="174">
        <v>56</v>
      </c>
      <c r="F17" s="174">
        <v>64</v>
      </c>
      <c r="G17" s="174">
        <v>176</v>
      </c>
      <c r="H17" s="174">
        <v>54</v>
      </c>
      <c r="I17" s="174">
        <v>5112800</v>
      </c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</row>
    <row r="18" spans="1:53" s="45" customFormat="1" ht="30" customHeight="1" x14ac:dyDescent="0.25">
      <c r="A18" s="176" t="s">
        <v>11</v>
      </c>
      <c r="B18" s="145">
        <v>27</v>
      </c>
      <c r="C18" s="145">
        <v>6582</v>
      </c>
      <c r="D18" s="145">
        <v>19065</v>
      </c>
      <c r="E18" s="145">
        <v>106</v>
      </c>
      <c r="F18" s="145">
        <v>105</v>
      </c>
      <c r="G18" s="145">
        <v>306</v>
      </c>
      <c r="H18" s="145">
        <v>53</v>
      </c>
      <c r="I18" s="145">
        <v>5740700</v>
      </c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</row>
    <row r="19" spans="1:53" s="24" customFormat="1" ht="30" customHeight="1" x14ac:dyDescent="0.25">
      <c r="A19" s="175" t="s">
        <v>13</v>
      </c>
      <c r="B19" s="174">
        <v>0</v>
      </c>
      <c r="C19" s="174">
        <v>0</v>
      </c>
      <c r="D19" s="174">
        <v>0</v>
      </c>
      <c r="E19" s="174">
        <v>0</v>
      </c>
      <c r="F19" s="174">
        <v>0</v>
      </c>
      <c r="G19" s="174">
        <v>0</v>
      </c>
      <c r="H19" s="174">
        <v>0</v>
      </c>
      <c r="I19" s="174">
        <v>0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</row>
    <row r="20" spans="1:53" s="24" customFormat="1" ht="30" customHeight="1" thickBot="1" x14ac:dyDescent="0.3">
      <c r="A20" s="209" t="s">
        <v>14</v>
      </c>
      <c r="B20" s="210">
        <v>10</v>
      </c>
      <c r="C20" s="210">
        <v>4272</v>
      </c>
      <c r="D20" s="210">
        <v>17244</v>
      </c>
      <c r="E20" s="210">
        <v>35</v>
      </c>
      <c r="F20" s="210">
        <v>33</v>
      </c>
      <c r="G20" s="210">
        <v>114</v>
      </c>
      <c r="H20" s="210">
        <v>9</v>
      </c>
      <c r="I20" s="210">
        <v>6105900</v>
      </c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</row>
    <row r="21" spans="1:53" s="45" customFormat="1" ht="30" customHeight="1" thickBot="1" x14ac:dyDescent="0.3">
      <c r="A21" s="211" t="s">
        <v>0</v>
      </c>
      <c r="B21" s="212">
        <f>SUM(B6:B20)</f>
        <v>386</v>
      </c>
      <c r="C21" s="212">
        <v>177262</v>
      </c>
      <c r="D21" s="212">
        <v>495542</v>
      </c>
      <c r="E21" s="212">
        <v>1466</v>
      </c>
      <c r="F21" s="212">
        <v>1841</v>
      </c>
      <c r="G21" s="212">
        <v>5388</v>
      </c>
      <c r="H21" s="212">
        <v>1625</v>
      </c>
      <c r="I21" s="212">
        <v>196877551</v>
      </c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</row>
    <row r="22" spans="1:53" ht="17.25" customHeight="1" thickTop="1" x14ac:dyDescent="0.25">
      <c r="A22" s="435"/>
      <c r="B22" s="435"/>
      <c r="C22" s="435"/>
      <c r="D22" s="435"/>
      <c r="E22" s="435"/>
      <c r="F22" s="435"/>
      <c r="G22" s="435"/>
      <c r="H22" s="435"/>
      <c r="I22" s="435"/>
      <c r="J22" s="79"/>
      <c r="K22" s="79"/>
      <c r="L22" s="79"/>
      <c r="M22" s="79"/>
      <c r="N22" s="80"/>
      <c r="O22" s="26"/>
    </row>
    <row r="23" spans="1:53" ht="15" customHeight="1" x14ac:dyDescent="0.2">
      <c r="A23" s="434"/>
      <c r="B23" s="434"/>
      <c r="C23" s="434"/>
      <c r="D23" s="434"/>
      <c r="E23" s="434"/>
      <c r="F23" s="434"/>
      <c r="G23" s="434"/>
      <c r="H23" s="434"/>
      <c r="I23" s="434"/>
      <c r="J23" s="79"/>
      <c r="K23" s="79"/>
      <c r="L23" s="79"/>
      <c r="M23" s="79"/>
      <c r="N23" s="79"/>
      <c r="O23" s="32"/>
    </row>
    <row r="24" spans="1:53" ht="15.75" x14ac:dyDescent="0.25">
      <c r="A24" s="433"/>
      <c r="B24" s="433"/>
      <c r="C24" s="433"/>
      <c r="D24" s="433"/>
      <c r="E24" s="433"/>
      <c r="F24" s="433"/>
      <c r="G24" s="433"/>
      <c r="H24" s="433"/>
      <c r="I24" s="433"/>
      <c r="J24" s="433"/>
      <c r="K24" s="433"/>
      <c r="L24" s="433"/>
      <c r="M24" s="433"/>
      <c r="N24" s="433"/>
      <c r="O24" s="26"/>
    </row>
    <row r="25" spans="1:5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</row>
    <row r="26" spans="1:53" ht="15.75" x14ac:dyDescent="0.25">
      <c r="A26" s="74"/>
      <c r="B26" s="74"/>
      <c r="C26" s="74"/>
      <c r="D26" s="74"/>
      <c r="E26" s="81"/>
      <c r="F26" s="74"/>
      <c r="G26" s="74"/>
      <c r="H26" s="74"/>
      <c r="I26" s="74"/>
      <c r="J26" s="74"/>
      <c r="K26" s="74"/>
      <c r="L26" s="74"/>
      <c r="M26" s="74"/>
      <c r="N26" s="74"/>
    </row>
    <row r="27" spans="1:53" ht="18.75" x14ac:dyDescent="0.3">
      <c r="A27" s="74"/>
      <c r="B27" s="74"/>
      <c r="C27" s="74"/>
      <c r="D27" s="74"/>
      <c r="E27" s="146"/>
      <c r="F27" s="74"/>
      <c r="G27" s="74"/>
      <c r="H27" s="74"/>
      <c r="I27" s="74"/>
      <c r="J27" s="74"/>
      <c r="K27" s="74"/>
      <c r="L27" s="74"/>
      <c r="M27" s="74"/>
      <c r="N27" s="74"/>
    </row>
    <row r="28" spans="1:5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</row>
    <row r="41" hidden="1" x14ac:dyDescent="0.2"/>
    <row r="42" hidden="1" x14ac:dyDescent="0.2"/>
    <row r="43" hidden="1" x14ac:dyDescent="0.2"/>
    <row r="44" hidden="1" x14ac:dyDescent="0.2"/>
    <row r="45" hidden="1" x14ac:dyDescent="0.2"/>
  </sheetData>
  <mergeCells count="6">
    <mergeCell ref="E2:F2"/>
    <mergeCell ref="A4:B4"/>
    <mergeCell ref="A3:I3"/>
    <mergeCell ref="A24:N24"/>
    <mergeCell ref="A23:I23"/>
    <mergeCell ref="A22:I22"/>
  </mergeCells>
  <phoneticPr fontId="11" type="noConversion"/>
  <printOptions horizontalCentered="1" verticalCentered="1"/>
  <pageMargins left="0.34" right="0.57999999999999996" top="1.19" bottom="0.2" header="0.27559055118110198" footer="0.73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rightToLeft="1" topLeftCell="C1" zoomScale="75" zoomScaleNormal="75" zoomScaleSheetLayoutView="76" workbookViewId="0">
      <selection activeCell="I7" sqref="I7"/>
    </sheetView>
  </sheetViews>
  <sheetFormatPr defaultRowHeight="12.75" x14ac:dyDescent="0.2"/>
  <cols>
    <col min="1" max="1" width="1.85546875" style="1" hidden="1" customWidth="1"/>
    <col min="2" max="2" width="9.28515625" style="1" hidden="1" customWidth="1"/>
    <col min="3" max="3" width="14.42578125" style="1" customWidth="1"/>
    <col min="4" max="4" width="11.5703125" style="1" customWidth="1"/>
    <col min="5" max="5" width="18.28515625" style="1" customWidth="1"/>
    <col min="6" max="6" width="17.85546875" style="1" customWidth="1"/>
    <col min="7" max="8" width="16" style="1" customWidth="1"/>
    <col min="9" max="9" width="15.42578125" style="1" customWidth="1"/>
    <col min="10" max="10" width="41.42578125" style="1" customWidth="1"/>
    <col min="11" max="11" width="6.7109375" style="1" customWidth="1"/>
    <col min="12" max="16384" width="9.140625" style="1"/>
  </cols>
  <sheetData>
    <row r="1" spans="1:19" ht="45" customHeight="1" x14ac:dyDescent="0.2">
      <c r="A1" s="8"/>
      <c r="B1" s="7"/>
      <c r="C1" s="177"/>
      <c r="D1" s="177"/>
      <c r="E1" s="177"/>
      <c r="F1" s="177"/>
      <c r="G1" s="177" t="s">
        <v>98</v>
      </c>
      <c r="H1" s="177"/>
      <c r="I1" s="177"/>
      <c r="J1" s="177"/>
      <c r="K1" s="25"/>
      <c r="L1" s="25"/>
      <c r="M1" s="25"/>
      <c r="N1" s="25"/>
      <c r="O1" s="25"/>
      <c r="P1" s="25"/>
      <c r="Q1" s="25"/>
      <c r="R1" s="25"/>
      <c r="S1" s="25"/>
    </row>
    <row r="2" spans="1:19" ht="46.5" customHeight="1" x14ac:dyDescent="0.2">
      <c r="A2" s="8"/>
      <c r="B2" s="7"/>
      <c r="C2" s="432" t="s">
        <v>149</v>
      </c>
      <c r="D2" s="432"/>
      <c r="E2" s="432"/>
      <c r="F2" s="432"/>
      <c r="G2" s="432"/>
      <c r="H2" s="432"/>
      <c r="I2" s="432"/>
      <c r="J2" s="432"/>
      <c r="K2" s="25"/>
      <c r="L2" s="25"/>
      <c r="M2" s="25"/>
      <c r="N2" s="25"/>
      <c r="O2" s="25"/>
      <c r="P2" s="25"/>
      <c r="Q2" s="25"/>
      <c r="R2" s="25"/>
      <c r="S2" s="25"/>
    </row>
    <row r="3" spans="1:19" ht="41.25" customHeight="1" thickBot="1" x14ac:dyDescent="0.25">
      <c r="A3" s="421" t="s">
        <v>58</v>
      </c>
      <c r="B3" s="421"/>
      <c r="C3" s="177"/>
      <c r="D3" s="177"/>
      <c r="E3" s="177"/>
      <c r="F3" s="177"/>
      <c r="G3" s="177"/>
      <c r="H3" s="177"/>
      <c r="I3" s="177"/>
      <c r="J3" s="216" t="s">
        <v>29</v>
      </c>
      <c r="K3" s="25"/>
      <c r="L3" s="25"/>
      <c r="M3" s="25"/>
      <c r="N3" s="25"/>
      <c r="O3" s="25"/>
      <c r="P3" s="25"/>
      <c r="Q3" s="25"/>
      <c r="R3" s="25"/>
      <c r="S3" s="25"/>
    </row>
    <row r="4" spans="1:19" ht="64.5" customHeight="1" thickTop="1" thickBot="1" x14ac:dyDescent="0.25">
      <c r="A4" s="15"/>
      <c r="B4" s="4"/>
      <c r="C4" s="214" t="s">
        <v>75</v>
      </c>
      <c r="D4" s="215" t="s">
        <v>16</v>
      </c>
      <c r="E4" s="215" t="s">
        <v>28</v>
      </c>
      <c r="F4" s="215" t="s">
        <v>39</v>
      </c>
      <c r="G4" s="215" t="s">
        <v>54</v>
      </c>
      <c r="H4" s="215" t="s">
        <v>40</v>
      </c>
      <c r="I4" s="215" t="s">
        <v>41</v>
      </c>
      <c r="J4" s="215" t="s">
        <v>35</v>
      </c>
      <c r="K4" s="25"/>
      <c r="L4" s="25"/>
      <c r="M4" s="25"/>
      <c r="N4" s="25"/>
      <c r="O4" s="25"/>
      <c r="P4" s="25"/>
      <c r="Q4" s="25"/>
      <c r="R4" s="25"/>
      <c r="S4" s="25"/>
    </row>
    <row r="5" spans="1:19" ht="39.950000000000003" customHeight="1" x14ac:dyDescent="0.2">
      <c r="A5" s="13"/>
      <c r="B5" s="5" t="s">
        <v>7</v>
      </c>
      <c r="C5" s="217" t="s">
        <v>4</v>
      </c>
      <c r="D5" s="218">
        <v>5</v>
      </c>
      <c r="E5" s="218">
        <v>4363</v>
      </c>
      <c r="F5" s="218">
        <v>16</v>
      </c>
      <c r="G5" s="218">
        <v>10</v>
      </c>
      <c r="H5" s="218">
        <v>34</v>
      </c>
      <c r="I5" s="218">
        <v>27</v>
      </c>
      <c r="J5" s="218">
        <v>1776400</v>
      </c>
      <c r="L5" s="25"/>
      <c r="M5" s="25"/>
      <c r="N5" s="25"/>
      <c r="O5" s="25"/>
      <c r="P5" s="25"/>
      <c r="Q5" s="25"/>
      <c r="R5" s="25"/>
      <c r="S5" s="25"/>
    </row>
    <row r="6" spans="1:19" ht="39.950000000000003" customHeight="1" x14ac:dyDescent="0.2">
      <c r="A6" s="13"/>
      <c r="B6" s="6"/>
      <c r="C6" s="176" t="s">
        <v>7</v>
      </c>
      <c r="D6" s="145">
        <v>4</v>
      </c>
      <c r="E6" s="145">
        <v>975</v>
      </c>
      <c r="F6" s="145">
        <v>6</v>
      </c>
      <c r="G6" s="145">
        <v>8</v>
      </c>
      <c r="H6" s="145">
        <v>42</v>
      </c>
      <c r="I6" s="145">
        <v>12</v>
      </c>
      <c r="J6" s="145">
        <v>290040</v>
      </c>
      <c r="L6" s="25"/>
      <c r="M6" s="25"/>
      <c r="N6" s="25"/>
      <c r="O6" s="25"/>
      <c r="P6" s="25"/>
      <c r="Q6" s="25"/>
      <c r="R6" s="25"/>
      <c r="S6" s="25"/>
    </row>
    <row r="7" spans="1:19" ht="39.950000000000003" customHeight="1" x14ac:dyDescent="0.2">
      <c r="A7" s="13"/>
      <c r="B7" s="6"/>
      <c r="C7" s="217" t="s">
        <v>11</v>
      </c>
      <c r="D7" s="217">
        <v>1</v>
      </c>
      <c r="E7" s="217">
        <v>448</v>
      </c>
      <c r="F7" s="217">
        <v>6</v>
      </c>
      <c r="G7" s="217">
        <v>4</v>
      </c>
      <c r="H7" s="217">
        <v>13</v>
      </c>
      <c r="I7" s="217">
        <v>6</v>
      </c>
      <c r="J7" s="217">
        <v>112000</v>
      </c>
      <c r="L7" s="25"/>
      <c r="M7" s="25"/>
      <c r="N7" s="25"/>
      <c r="O7" s="25"/>
      <c r="P7" s="25"/>
      <c r="Q7" s="25"/>
      <c r="R7" s="25"/>
      <c r="S7" s="25"/>
    </row>
    <row r="8" spans="1:19" ht="39.950000000000003" customHeight="1" thickBot="1" x14ac:dyDescent="0.25">
      <c r="A8" s="13"/>
      <c r="B8" s="6" t="s">
        <v>14</v>
      </c>
      <c r="C8" s="254" t="s">
        <v>14</v>
      </c>
      <c r="D8" s="255">
        <v>1</v>
      </c>
      <c r="E8" s="255">
        <v>1320</v>
      </c>
      <c r="F8" s="255">
        <v>0</v>
      </c>
      <c r="G8" s="255">
        <v>9</v>
      </c>
      <c r="H8" s="255">
        <v>12</v>
      </c>
      <c r="I8" s="255">
        <v>0</v>
      </c>
      <c r="J8" s="255">
        <v>528000</v>
      </c>
      <c r="K8" s="25"/>
      <c r="L8" s="25"/>
      <c r="M8" s="25"/>
      <c r="N8" s="25"/>
      <c r="O8" s="25"/>
      <c r="P8" s="25"/>
      <c r="Q8" s="25"/>
      <c r="R8" s="25"/>
      <c r="S8" s="25"/>
    </row>
    <row r="9" spans="1:19" ht="39.950000000000003" customHeight="1" thickBot="1" x14ac:dyDescent="0.25">
      <c r="A9" s="14"/>
      <c r="B9" s="12" t="s">
        <v>0</v>
      </c>
      <c r="C9" s="211" t="s">
        <v>0</v>
      </c>
      <c r="D9" s="212">
        <v>11</v>
      </c>
      <c r="E9" s="212">
        <v>7106</v>
      </c>
      <c r="F9" s="212">
        <v>28</v>
      </c>
      <c r="G9" s="212">
        <f>SUM(G5:G8)</f>
        <v>31</v>
      </c>
      <c r="H9" s="212">
        <v>101</v>
      </c>
      <c r="I9" s="212">
        <v>45</v>
      </c>
      <c r="J9" s="212">
        <v>2706440</v>
      </c>
      <c r="K9" s="25"/>
      <c r="L9" s="25"/>
      <c r="M9" s="25"/>
      <c r="N9" s="25"/>
      <c r="O9" s="25"/>
      <c r="P9" s="25"/>
      <c r="Q9" s="25"/>
      <c r="R9" s="25"/>
      <c r="S9" s="25"/>
    </row>
    <row r="10" spans="1:19" ht="19.5" customHeight="1" thickTop="1" x14ac:dyDescent="0.2">
      <c r="C10" s="425"/>
      <c r="D10" s="425"/>
      <c r="E10" s="425"/>
      <c r="F10" s="425"/>
      <c r="G10" s="425"/>
      <c r="H10" s="425"/>
      <c r="I10" s="425"/>
      <c r="J10" s="79"/>
      <c r="K10" s="25"/>
      <c r="L10" s="25"/>
      <c r="M10" s="25"/>
      <c r="N10" s="25"/>
      <c r="O10" s="25"/>
      <c r="P10" s="25"/>
      <c r="Q10" s="25"/>
      <c r="R10" s="25"/>
      <c r="S10" s="25"/>
    </row>
    <row r="11" spans="1:19" ht="15" customHeight="1" x14ac:dyDescent="0.2">
      <c r="C11" s="437"/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25"/>
      <c r="S11" s="25"/>
    </row>
    <row r="12" spans="1:19" ht="15" x14ac:dyDescent="0.2">
      <c r="C12" s="437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202"/>
      <c r="R12" s="25"/>
      <c r="S12" s="25"/>
    </row>
    <row r="13" spans="1:19" ht="15" x14ac:dyDescent="0.2"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</row>
    <row r="16" spans="1:19" ht="15" x14ac:dyDescent="0.2">
      <c r="G16" s="23"/>
    </row>
    <row r="17" spans="7:7" x14ac:dyDescent="0.2">
      <c r="G17" s="3"/>
    </row>
    <row r="18" spans="7:7" ht="15.75" x14ac:dyDescent="0.2">
      <c r="G18" s="148"/>
    </row>
    <row r="34" hidden="1" x14ac:dyDescent="0.2"/>
    <row r="35" hidden="1" x14ac:dyDescent="0.2"/>
    <row r="36" hidden="1" x14ac:dyDescent="0.2"/>
    <row r="37" hidden="1" x14ac:dyDescent="0.2"/>
    <row r="38" hidden="1" x14ac:dyDescent="0.2"/>
  </sheetData>
  <mergeCells count="6">
    <mergeCell ref="C2:J2"/>
    <mergeCell ref="A3:B3"/>
    <mergeCell ref="C13:S13"/>
    <mergeCell ref="C10:I10"/>
    <mergeCell ref="C12:P12"/>
    <mergeCell ref="C11:Q11"/>
  </mergeCells>
  <phoneticPr fontId="11" type="noConversion"/>
  <printOptions horizontalCentered="1" verticalCentered="1"/>
  <pageMargins left="0.7" right="1" top="1.3" bottom="0.27" header="0.3" footer="0.7"/>
  <pageSetup paperSize="9" scale="7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12</vt:i4>
      </vt:variant>
    </vt:vector>
  </HeadingPairs>
  <TitlesOfParts>
    <vt:vector size="31" baseType="lpstr">
      <vt:lpstr>2</vt:lpstr>
      <vt:lpstr>3</vt:lpstr>
      <vt:lpstr>4</vt:lpstr>
      <vt:lpstr>5</vt:lpstr>
      <vt:lpstr>6</vt:lpstr>
      <vt:lpstr>7</vt:lpstr>
      <vt:lpstr>8و9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Sheet1</vt:lpstr>
      <vt:lpstr>Sheet2</vt:lpstr>
      <vt:lpstr>'10'!Print_Area</vt:lpstr>
      <vt:lpstr>'11'!Print_Area</vt:lpstr>
      <vt:lpstr>'12'!Print_Area</vt:lpstr>
      <vt:lpstr>'13'!Print_Area</vt:lpstr>
      <vt:lpstr>'17'!Print_Area</vt:lpstr>
      <vt:lpstr>'19'!Print_Area</vt:lpstr>
      <vt:lpstr>'2'!Print_Area</vt:lpstr>
      <vt:lpstr>'3'!Print_Area</vt:lpstr>
      <vt:lpstr>'5'!Print_Area</vt:lpstr>
      <vt:lpstr>'6'!Print_Area</vt:lpstr>
      <vt:lpstr>'7'!Print_Area</vt:lpstr>
      <vt:lpstr>'8و9'!Print_Area</vt:lpstr>
    </vt:vector>
  </TitlesOfParts>
  <Company>planning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meth</dc:creator>
  <cp:lastModifiedBy>ammar</cp:lastModifiedBy>
  <cp:lastPrinted>2021-05-26T09:18:34Z</cp:lastPrinted>
  <dcterms:created xsi:type="dcterms:W3CDTF">2004-12-06T16:48:04Z</dcterms:created>
  <dcterms:modified xsi:type="dcterms:W3CDTF">2021-06-07T07:51:01Z</dcterms:modified>
</cp:coreProperties>
</file>